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8_{A5B03D08-3EE4-4F02-9BAD-8FB7D6EFF692}" xr6:coauthVersionLast="47" xr6:coauthVersionMax="47" xr10:uidLastSave="{3395FAC2-9D0E-403E-AE97-AEAF0D922357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81" i="107"/>
  <c r="L82" i="107"/>
  <c r="M82" i="107" s="1"/>
  <c r="L83" i="107"/>
  <c r="M83" i="107" s="1"/>
  <c r="L84" i="107"/>
  <c r="M84" i="107" s="1"/>
  <c r="L85" i="107"/>
  <c r="L86" i="107"/>
  <c r="M86" i="107" s="1"/>
  <c r="L66" i="107"/>
  <c r="M66" i="107" s="1"/>
  <c r="L67" i="107"/>
  <c r="M67" i="107" s="1"/>
  <c r="L68" i="107"/>
  <c r="M68" i="107" s="1"/>
  <c r="L69" i="107"/>
  <c r="M69" i="107" s="1"/>
  <c r="L70" i="107"/>
  <c r="M70" i="107" s="1"/>
  <c r="L71" i="107"/>
  <c r="M71" i="107" s="1"/>
  <c r="L72" i="107"/>
  <c r="M72" i="107" s="1"/>
  <c r="L73" i="107"/>
  <c r="L74" i="107"/>
  <c r="M74" i="107" s="1"/>
  <c r="L75" i="107"/>
  <c r="M75" i="107" s="1"/>
  <c r="L76" i="107"/>
  <c r="L77" i="107"/>
  <c r="M77" i="107" s="1"/>
  <c r="L62" i="107"/>
  <c r="M62" i="107" s="1"/>
  <c r="L57" i="107"/>
  <c r="L58" i="107"/>
  <c r="M58" i="107" s="1"/>
  <c r="L26" i="107"/>
  <c r="M26" i="107" s="1"/>
  <c r="L27" i="107"/>
  <c r="M27" i="107" s="1"/>
  <c r="L28" i="107"/>
  <c r="M28" i="107" s="1"/>
  <c r="L29" i="107"/>
  <c r="L30" i="107"/>
  <c r="M30" i="107" s="1"/>
  <c r="L31" i="107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L38" i="107"/>
  <c r="M38" i="107" s="1"/>
  <c r="L39" i="107"/>
  <c r="M39" i="107" s="1"/>
  <c r="L40" i="107"/>
  <c r="M40" i="107" s="1"/>
  <c r="L41" i="107"/>
  <c r="M41" i="107" s="1"/>
  <c r="L42" i="107"/>
  <c r="M42" i="107" s="1"/>
  <c r="L43" i="107"/>
  <c r="M43" i="107" s="1"/>
  <c r="L44" i="107"/>
  <c r="M44" i="107" s="1"/>
  <c r="L19" i="107"/>
  <c r="M19" i="107" s="1"/>
  <c r="L12" i="107"/>
  <c r="M12" i="107" s="1"/>
  <c r="L6" i="107"/>
  <c r="L7" i="107"/>
  <c r="M7" i="107" s="1"/>
  <c r="L8" i="107"/>
  <c r="M8" i="107" s="1"/>
  <c r="L50" i="107"/>
  <c r="M50" i="107" s="1"/>
  <c r="M76" i="107"/>
  <c r="M57" i="107"/>
  <c r="K87" i="107"/>
  <c r="J87" i="107"/>
  <c r="I87" i="107"/>
  <c r="H87" i="107"/>
  <c r="G87" i="107"/>
  <c r="E87" i="107"/>
  <c r="M85" i="107"/>
  <c r="M81" i="107"/>
  <c r="L80" i="107"/>
  <c r="K78" i="107"/>
  <c r="J78" i="107"/>
  <c r="I78" i="107"/>
  <c r="H78" i="107"/>
  <c r="G78" i="107"/>
  <c r="E78" i="107"/>
  <c r="M73" i="107"/>
  <c r="L65" i="107"/>
  <c r="M65" i="107" s="1"/>
  <c r="K63" i="107"/>
  <c r="J63" i="107"/>
  <c r="I63" i="107"/>
  <c r="H63" i="107"/>
  <c r="G63" i="107"/>
  <c r="E63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37" i="107"/>
  <c r="M31" i="107"/>
  <c r="M29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K9" i="107"/>
  <c r="J9" i="107"/>
  <c r="I9" i="107"/>
  <c r="H9" i="107"/>
  <c r="G9" i="107"/>
  <c r="E9" i="107"/>
  <c r="M6" i="107"/>
  <c r="A6" i="107"/>
  <c r="A7" i="107" s="1"/>
  <c r="L5" i="107"/>
  <c r="M5" i="107" s="1"/>
  <c r="I89" i="107" l="1"/>
  <c r="K89" i="107"/>
  <c r="L51" i="107"/>
  <c r="M51" i="107" s="1"/>
  <c r="A47" i="107"/>
  <c r="A50" i="107" s="1"/>
  <c r="A53" i="107" s="1"/>
  <c r="A56" i="107" s="1"/>
  <c r="L87" i="107"/>
  <c r="M87" i="107" s="1"/>
  <c r="M16" i="107"/>
  <c r="J89" i="107"/>
  <c r="H89" i="107"/>
  <c r="E89" i="107"/>
  <c r="D90" i="107" s="1"/>
  <c r="M53" i="107"/>
  <c r="L59" i="107"/>
  <c r="M59" i="107" s="1"/>
  <c r="M48" i="107"/>
  <c r="M54" i="107"/>
  <c r="L78" i="107"/>
  <c r="M78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3" i="107"/>
  <c r="M63" i="107" s="1"/>
  <c r="M80" i="107"/>
  <c r="G89" i="107"/>
  <c r="A57" i="107" l="1"/>
  <c r="A58" i="107" s="1"/>
  <c r="A61" i="107" s="1"/>
  <c r="A62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L89" i="107"/>
  <c r="M89" i="107" s="1"/>
  <c r="F91" i="107" s="1"/>
  <c r="F90" i="107"/>
  <c r="A75" i="107" l="1"/>
  <c r="A76" i="107" l="1"/>
  <c r="A77" i="107" s="1"/>
  <c r="A80" i="107" s="1"/>
  <c r="A81" i="107" s="1"/>
  <c r="A82" i="107" s="1"/>
  <c r="A83" i="107" s="1"/>
  <c r="A84" i="107" s="1"/>
  <c r="A85" i="107" s="1"/>
  <c r="A86" i="107" s="1"/>
</calcChain>
</file>

<file path=xl/sharedStrings.xml><?xml version="1.0" encoding="utf-8"?>
<sst xmlns="http://schemas.openxmlformats.org/spreadsheetml/2006/main" count="322" uniqueCount="142">
  <si>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</si>
  <si>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</si>
  <si>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</si>
  <si>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</si>
  <si>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</si>
  <si>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</si>
  <si>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</si>
  <si>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</si>
  <si>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</si>
  <si>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</si>
  <si>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</si>
  <si>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</si>
  <si>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</si>
  <si>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</si>
  <si>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</si>
  <si>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</si>
  <si>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</si>
  <si>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</si>
  <si>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</si>
  <si>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</si>
  <si>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</si>
  <si>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</si>
  <si>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</si>
  <si>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</si>
  <si>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</si>
  <si>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</si>
  <si>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</si>
  <si>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</si>
  <si>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</si>
  <si>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</si>
  <si>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</si>
  <si>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</si>
  <si>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</si>
  <si>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</si>
  <si>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</si>
  <si>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</si>
  <si>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</si>
  <si>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</si>
  <si>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</si>
  <si>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</si>
  <si>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</si>
  <si>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</si>
  <si>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</si>
  <si>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</si>
  <si>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</si>
  <si>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</si>
  <si>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</si>
  <si>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</si>
  <si>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</si>
  <si>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</si>
  <si>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</si>
  <si>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</si>
  <si>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</si>
  <si>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</si>
  <si>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</si>
  <si>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</si>
  <si>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</si>
  <si>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</si>
  <si>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</si>
  <si>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</si>
  <si>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</si>
  <si>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</si>
  <si>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</si>
  <si>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</si>
  <si>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</si>
  <si>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</si>
  <si>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</si>
  <si>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</si>
  <si>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</si>
  <si>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</si>
  <si>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</si>
  <si>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</si>
  <si>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</si>
  <si>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</si>
  <si>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</si>
  <si>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</si>
  <si>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</si>
  <si>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</si>
  <si>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</si>
  <si>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</si>
  <si>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</si>
  <si>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</si>
  <si>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</si>
  <si>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</si>
  <si>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</si>
  <si>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</si>
  <si>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</si>
  <si>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</si>
  <si>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</si>
  <si>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</si>
  <si>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</si>
  <si>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</si>
  <si>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</si>
  <si>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</si>
  <si>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</si>
  <si>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</si>
  <si>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</si>
  <si>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</si>
  <si>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</si>
  <si>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</si>
  <si>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</si>
  <si>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</si>
  <si>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</si>
  <si>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</si>
  <si>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</si>
  <si>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</si>
  <si>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</si>
  <si>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</si>
  <si>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</si>
  <si>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</si>
  <si>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</si>
  <si>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</si>
  <si>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</si>
  <si>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</si>
  <si>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</si>
  <si>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</si>
  <si>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</si>
  <si>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</si>
  <si>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</si>
  <si>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</si>
  <si>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</si>
  <si>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</si>
  <si>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</si>
  <si>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</si>
  <si>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</si>
  <si>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</si>
  <si>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</si>
  <si>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</si>
  <si>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</si>
  <si>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</si>
  <si>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</si>
  <si>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</si>
  <si>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</si>
  <si>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</si>
  <si>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</si>
  <si>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</si>
  <si>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</si>
  <si>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</si>
  <si>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</si>
  <si>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</si>
  <si>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</si>
  <si>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Diciembre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</si>
</sst>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3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5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6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91</xdr:row>
      <xdr:rowOff>164382</xdr:rowOff>
    </xdr:from>
    <xdr:to>
      <xdr:col>9</xdr:col>
      <xdr:colOff>152400</xdr:colOff>
      <xdr:row>102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6.25" customHeight="1" x14ac:dyDescent="0.25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37.5" customHeight="1" x14ac:dyDescent="0.25">
      <c r="A3" s="14" t="s">
        <v>46</v>
      </c>
      <c r="B3" s="13" t="s">
        <v>0</v>
      </c>
      <c r="C3" s="13" t="s">
        <v>114</v>
      </c>
      <c r="D3" s="13" t="s">
        <v>36</v>
      </c>
      <c r="E3" s="13" t="s">
        <v>28</v>
      </c>
      <c r="F3" s="13" t="s">
        <v>29</v>
      </c>
      <c r="G3" s="15" t="s">
        <v>44</v>
      </c>
      <c r="H3" s="58" t="s">
        <v>129</v>
      </c>
      <c r="I3" s="58" t="s">
        <v>130</v>
      </c>
      <c r="J3" s="58" t="s">
        <v>131</v>
      </c>
      <c r="K3" s="58" t="s">
        <v>132</v>
      </c>
      <c r="L3" s="25" t="s">
        <v>113</v>
      </c>
      <c r="M3" s="24" t="s">
        <v>126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66</v>
      </c>
      <c r="C5" s="32" t="s">
        <v>121</v>
      </c>
      <c r="D5" s="21" t="s">
        <v>133</v>
      </c>
      <c r="E5" s="28" t="s">
        <v>67</v>
      </c>
      <c r="F5" s="23" t="s">
        <v>33</v>
      </c>
      <c r="G5" s="18">
        <v>175000</v>
      </c>
      <c r="H5" s="18">
        <v>5022.5</v>
      </c>
      <c r="I5" s="42">
        <v>29891.64</v>
      </c>
      <c r="J5" s="18">
        <v>4742.3999999999996</v>
      </c>
      <c r="K5" s="18">
        <v>25</v>
      </c>
      <c r="L5" s="64">
        <f>H5+I5+J5+K5</f>
        <v>39681.54</v>
      </c>
      <c r="M5" s="39">
        <f>G5-L5</f>
        <v>135318.46</v>
      </c>
    </row>
    <row r="6" spans="1:13" ht="22.5" x14ac:dyDescent="0.25">
      <c r="A6" s="16">
        <f>A5+1</f>
        <v>2</v>
      </c>
      <c r="B6" s="38" t="s">
        <v>93</v>
      </c>
      <c r="C6" s="33" t="s">
        <v>121</v>
      </c>
      <c r="D6" s="21" t="s">
        <v>134</v>
      </c>
      <c r="E6" s="28" t="s">
        <v>94</v>
      </c>
      <c r="F6" s="23" t="s">
        <v>33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</row>
    <row r="7" spans="1:13" ht="22.5" x14ac:dyDescent="0.25">
      <c r="A7" s="16">
        <f t="shared" ref="A7" si="2">A6+1</f>
        <v>3</v>
      </c>
      <c r="B7" s="38" t="s">
        <v>68</v>
      </c>
      <c r="C7" s="33" t="s">
        <v>122</v>
      </c>
      <c r="D7" s="21" t="s">
        <v>135</v>
      </c>
      <c r="E7" s="28" t="s">
        <v>90</v>
      </c>
      <c r="F7" s="23" t="s">
        <v>34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3" ht="22.5" x14ac:dyDescent="0.25">
      <c r="A8" s="16">
        <v>4</v>
      </c>
      <c r="B8" s="38" t="s">
        <v>73</v>
      </c>
      <c r="C8" s="33" t="s">
        <v>122</v>
      </c>
      <c r="D8" s="21" t="s">
        <v>135</v>
      </c>
      <c r="E8" s="28" t="s">
        <v>74</v>
      </c>
      <c r="F8" s="23" t="s">
        <v>34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3" x14ac:dyDescent="0.25">
      <c r="A9" s="30"/>
      <c r="B9" s="40" t="s">
        <v>59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58806.879999999997</v>
      </c>
      <c r="J9" s="42">
        <f>SUM(J5:J8)</f>
        <v>12190.4</v>
      </c>
      <c r="K9" s="42">
        <f>SUM(K5:K8)</f>
        <v>100</v>
      </c>
      <c r="L9" s="64">
        <f>SUM(L5:L8)</f>
        <v>83151.28</v>
      </c>
      <c r="M9" s="39">
        <f t="shared" si="1"/>
        <v>336848.72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12</v>
      </c>
      <c r="C11" s="33" t="s">
        <v>122</v>
      </c>
      <c r="D11" s="20" t="s">
        <v>115</v>
      </c>
      <c r="E11" s="28" t="s">
        <v>51</v>
      </c>
      <c r="F11" s="28" t="s">
        <v>31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3" ht="22.5" x14ac:dyDescent="0.25">
      <c r="A12" s="16">
        <f>A11+1</f>
        <v>6</v>
      </c>
      <c r="B12" s="38" t="s">
        <v>25</v>
      </c>
      <c r="C12" s="33" t="s">
        <v>122</v>
      </c>
      <c r="D12" s="20" t="s">
        <v>115</v>
      </c>
      <c r="E12" s="28" t="s">
        <v>49</v>
      </c>
      <c r="F12" s="28" t="s">
        <v>32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1375.12</v>
      </c>
      <c r="L12" s="64">
        <f>H12+I12+J12+K12</f>
        <v>2545.3000000000002</v>
      </c>
      <c r="M12" s="39">
        <f t="shared" si="3"/>
        <v>17254.7</v>
      </c>
    </row>
    <row r="13" spans="1:13" x14ac:dyDescent="0.25">
      <c r="A13" s="16"/>
      <c r="B13" s="40" t="s">
        <v>59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4150.24</v>
      </c>
      <c r="L13" s="64">
        <f t="shared" si="4"/>
        <v>8925.73</v>
      </c>
      <c r="M13" s="39">
        <f t="shared" si="3"/>
        <v>55874.27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107</v>
      </c>
      <c r="C15" s="33" t="s">
        <v>122</v>
      </c>
      <c r="D15" s="20" t="s">
        <v>108</v>
      </c>
      <c r="E15" s="28" t="s">
        <v>109</v>
      </c>
      <c r="F15" s="28" t="s">
        <v>34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3" x14ac:dyDescent="0.25">
      <c r="A16" s="16"/>
      <c r="B16" s="40" t="s">
        <v>59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19</v>
      </c>
      <c r="C18" s="33" t="s">
        <v>122</v>
      </c>
      <c r="D18" s="21" t="s">
        <v>30</v>
      </c>
      <c r="E18" s="28" t="s">
        <v>20</v>
      </c>
      <c r="F18" s="28" t="s">
        <v>31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13</v>
      </c>
      <c r="C19" s="33" t="s">
        <v>122</v>
      </c>
      <c r="D19" s="21" t="s">
        <v>30</v>
      </c>
      <c r="E19" s="28" t="s">
        <v>50</v>
      </c>
      <c r="F19" s="28" t="s">
        <v>31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59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71</v>
      </c>
      <c r="C22" s="35" t="s">
        <v>122</v>
      </c>
      <c r="D22" s="21" t="s">
        <v>89</v>
      </c>
      <c r="E22" s="45" t="s">
        <v>72</v>
      </c>
      <c r="F22" s="28" t="s">
        <v>32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59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40</v>
      </c>
      <c r="C25" s="33" t="s">
        <v>122</v>
      </c>
      <c r="D25" s="21" t="s">
        <v>47</v>
      </c>
      <c r="E25" s="28" t="s">
        <v>1</v>
      </c>
      <c r="F25" s="23" t="s">
        <v>31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4">
        <f>H25+I25+K25+J25</f>
        <v>2112.54</v>
      </c>
      <c r="M25" s="39">
        <f t="shared" ref="M25:M45" si="10">G25-L25</f>
        <v>27287.46</v>
      </c>
    </row>
    <row r="26" spans="1:13" ht="33.75" x14ac:dyDescent="0.25">
      <c r="A26" s="16">
        <f t="shared" ref="A26:A44" si="11">A25+1</f>
        <v>12</v>
      </c>
      <c r="B26" s="19" t="s">
        <v>38</v>
      </c>
      <c r="C26" s="36" t="s">
        <v>121</v>
      </c>
      <c r="D26" s="21" t="s">
        <v>47</v>
      </c>
      <c r="E26" s="28" t="s">
        <v>48</v>
      </c>
      <c r="F26" s="23" t="s">
        <v>31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ref="L26:L44" si="12">H26+I26+K26+J26</f>
        <v>675.1</v>
      </c>
      <c r="M26" s="39">
        <f t="shared" si="10"/>
        <v>10324.9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121</v>
      </c>
      <c r="D27" s="21" t="s">
        <v>47</v>
      </c>
      <c r="E27" s="28" t="s">
        <v>5</v>
      </c>
      <c r="F27" s="23" t="s">
        <v>35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41</v>
      </c>
      <c r="C28" s="36" t="s">
        <v>121</v>
      </c>
      <c r="D28" s="21" t="s">
        <v>47</v>
      </c>
      <c r="E28" s="28" t="s">
        <v>8</v>
      </c>
      <c r="F28" s="23" t="s">
        <v>34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110</v>
      </c>
      <c r="C29" s="36" t="s">
        <v>122</v>
      </c>
      <c r="D29" s="21" t="s">
        <v>47</v>
      </c>
      <c r="E29" s="28" t="s">
        <v>111</v>
      </c>
      <c r="F29" s="23" t="s">
        <v>35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42</v>
      </c>
      <c r="C30" s="36" t="s">
        <v>122</v>
      </c>
      <c r="D30" s="21" t="s">
        <v>47</v>
      </c>
      <c r="E30" s="28" t="s">
        <v>3</v>
      </c>
      <c r="F30" s="23" t="s">
        <v>35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4">
        <f t="shared" si="12"/>
        <v>1025.0999999999999</v>
      </c>
      <c r="M30" s="39">
        <f t="shared" si="10"/>
        <v>9974.9</v>
      </c>
    </row>
    <row r="31" spans="1:13" ht="33.75" x14ac:dyDescent="0.25">
      <c r="A31" s="16">
        <f t="shared" si="11"/>
        <v>17</v>
      </c>
      <c r="B31" s="19" t="s">
        <v>9</v>
      </c>
      <c r="C31" s="36" t="s">
        <v>121</v>
      </c>
      <c r="D31" s="21" t="s">
        <v>47</v>
      </c>
      <c r="E31" s="28" t="s">
        <v>6</v>
      </c>
      <c r="F31" s="23" t="s">
        <v>35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69</v>
      </c>
      <c r="C32" s="36" t="s">
        <v>122</v>
      </c>
      <c r="D32" s="21" t="s">
        <v>47</v>
      </c>
      <c r="E32" s="46" t="s">
        <v>3</v>
      </c>
      <c r="F32" s="23" t="s">
        <v>35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119</v>
      </c>
      <c r="C33" s="36" t="s">
        <v>122</v>
      </c>
      <c r="D33" s="21" t="s">
        <v>47</v>
      </c>
      <c r="E33" s="46" t="s">
        <v>3</v>
      </c>
      <c r="F33" s="23" t="s">
        <v>35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si="12"/>
        <v>911.5</v>
      </c>
      <c r="M33" s="39">
        <f t="shared" si="10"/>
        <v>14088.5</v>
      </c>
    </row>
    <row r="34" spans="1:13" ht="33.75" x14ac:dyDescent="0.25">
      <c r="A34" s="16">
        <f t="shared" si="11"/>
        <v>20</v>
      </c>
      <c r="B34" s="19" t="s">
        <v>120</v>
      </c>
      <c r="C34" s="36" t="s">
        <v>122</v>
      </c>
      <c r="D34" s="21" t="s">
        <v>47</v>
      </c>
      <c r="E34" s="46" t="s">
        <v>3</v>
      </c>
      <c r="F34" s="23" t="s">
        <v>35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91</v>
      </c>
      <c r="C35" s="36" t="s">
        <v>121</v>
      </c>
      <c r="D35" s="21" t="s">
        <v>47</v>
      </c>
      <c r="E35" s="17" t="s">
        <v>112</v>
      </c>
      <c r="F35" s="23" t="s">
        <v>32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2"/>
        <v>1502.5</v>
      </c>
      <c r="M35" s="39">
        <f t="shared" si="10"/>
        <v>23497.5</v>
      </c>
    </row>
    <row r="36" spans="1:13" ht="33.75" x14ac:dyDescent="0.25">
      <c r="A36" s="16">
        <f t="shared" si="11"/>
        <v>22</v>
      </c>
      <c r="B36" s="19" t="s">
        <v>75</v>
      </c>
      <c r="C36" s="36" t="s">
        <v>122</v>
      </c>
      <c r="D36" s="21" t="s">
        <v>47</v>
      </c>
      <c r="E36" s="17" t="s">
        <v>76</v>
      </c>
      <c r="F36" s="23" t="s">
        <v>32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77</v>
      </c>
      <c r="C37" s="36" t="s">
        <v>121</v>
      </c>
      <c r="D37" s="21" t="s">
        <v>47</v>
      </c>
      <c r="E37" s="17" t="s">
        <v>78</v>
      </c>
      <c r="F37" s="23" t="s">
        <v>32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81</v>
      </c>
      <c r="C38" s="36" t="s">
        <v>121</v>
      </c>
      <c r="D38" s="21" t="s">
        <v>47</v>
      </c>
      <c r="E38" s="17" t="s">
        <v>82</v>
      </c>
      <c r="F38" s="23" t="s">
        <v>32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2"/>
        <v>2852.62</v>
      </c>
      <c r="M38" s="39">
        <f t="shared" si="10"/>
        <v>22147.38</v>
      </c>
    </row>
    <row r="39" spans="1:13" ht="33.75" x14ac:dyDescent="0.25">
      <c r="A39" s="16">
        <f t="shared" si="11"/>
        <v>25</v>
      </c>
      <c r="B39" s="19" t="s">
        <v>83</v>
      </c>
      <c r="C39" s="36" t="s">
        <v>121</v>
      </c>
      <c r="D39" s="21" t="s">
        <v>47</v>
      </c>
      <c r="E39" s="17" t="s">
        <v>84</v>
      </c>
      <c r="F39" s="23" t="s">
        <v>32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85</v>
      </c>
      <c r="C40" s="36" t="s">
        <v>121</v>
      </c>
      <c r="D40" s="21" t="s">
        <v>47</v>
      </c>
      <c r="E40" s="17" t="s">
        <v>6</v>
      </c>
      <c r="F40" s="23" t="s">
        <v>35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99</v>
      </c>
      <c r="C41" s="36" t="s">
        <v>122</v>
      </c>
      <c r="D41" s="21" t="s">
        <v>47</v>
      </c>
      <c r="E41" s="17" t="s">
        <v>76</v>
      </c>
      <c r="F41" s="23" t="s">
        <v>35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4">
        <f t="shared" si="12"/>
        <v>1502.5</v>
      </c>
      <c r="M41" s="39">
        <f t="shared" si="10"/>
        <v>23497.5</v>
      </c>
    </row>
    <row r="42" spans="1:13" ht="33.75" x14ac:dyDescent="0.25">
      <c r="A42" s="16">
        <f t="shared" si="11"/>
        <v>28</v>
      </c>
      <c r="B42" s="38" t="s">
        <v>136</v>
      </c>
      <c r="C42" s="33" t="s">
        <v>121</v>
      </c>
      <c r="D42" s="21" t="s">
        <v>47</v>
      </c>
      <c r="E42" s="28" t="s">
        <v>137</v>
      </c>
      <c r="F42" s="23" t="s">
        <v>32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100</v>
      </c>
      <c r="C43" s="36" t="s">
        <v>121</v>
      </c>
      <c r="D43" s="21" t="s">
        <v>47</v>
      </c>
      <c r="E43" s="17" t="s">
        <v>101</v>
      </c>
      <c r="F43" s="23" t="s">
        <v>35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4">
        <f t="shared" si="12"/>
        <v>911.5</v>
      </c>
      <c r="M43" s="39">
        <f t="shared" ref="M43" si="13">G43-L43</f>
        <v>14088.5</v>
      </c>
    </row>
    <row r="44" spans="1:13" ht="33.75" x14ac:dyDescent="0.25">
      <c r="A44" s="16">
        <f t="shared" si="11"/>
        <v>30</v>
      </c>
      <c r="B44" s="19" t="s">
        <v>139</v>
      </c>
      <c r="C44" s="36" t="s">
        <v>121</v>
      </c>
      <c r="D44" s="21" t="s">
        <v>47</v>
      </c>
      <c r="E44" s="17" t="s">
        <v>6</v>
      </c>
      <c r="F44" s="23" t="s">
        <v>35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59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4250.24</v>
      </c>
      <c r="L45" s="64">
        <f>SUM(L24:L44)</f>
        <v>27910.93</v>
      </c>
      <c r="M45" s="39">
        <f t="shared" si="10"/>
        <v>372439.07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122</v>
      </c>
      <c r="D47" s="20" t="s">
        <v>63</v>
      </c>
      <c r="E47" s="28" t="s">
        <v>50</v>
      </c>
      <c r="F47" s="23" t="s">
        <v>31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H47+I47+J47+K47</f>
        <v>4182.83</v>
      </c>
      <c r="M47" s="39">
        <f t="shared" ref="M47:M54" si="14">G47-L47</f>
        <v>40817.17</v>
      </c>
    </row>
    <row r="48" spans="1:13" ht="18" customHeight="1" x14ac:dyDescent="0.25">
      <c r="A48" s="30"/>
      <c r="B48" s="40" t="s">
        <v>59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4">
        <f>SUM(L47)</f>
        <v>4182.83</v>
      </c>
      <c r="M48" s="39">
        <f t="shared" si="14"/>
        <v>40817.17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122</v>
      </c>
      <c r="D50" s="21" t="s">
        <v>64</v>
      </c>
      <c r="E50" s="28" t="s">
        <v>26</v>
      </c>
      <c r="F50" s="23" t="s">
        <v>31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2075.12</v>
      </c>
      <c r="L50" s="64">
        <f>H50+I50+J50+K50</f>
        <v>5680.43</v>
      </c>
      <c r="M50" s="39">
        <f t="shared" si="14"/>
        <v>39319.57</v>
      </c>
    </row>
    <row r="51" spans="1:13" x14ac:dyDescent="0.25">
      <c r="A51" s="30"/>
      <c r="B51" s="40" t="s">
        <v>59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2075.12</v>
      </c>
      <c r="L51" s="64">
        <f>SUM(L50)</f>
        <v>5680.43</v>
      </c>
      <c r="M51" s="39">
        <f t="shared" si="14"/>
        <v>39319.57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122</v>
      </c>
      <c r="D53" s="21" t="s">
        <v>65</v>
      </c>
      <c r="E53" s="28" t="s">
        <v>24</v>
      </c>
      <c r="F53" s="23" t="s">
        <v>32</v>
      </c>
      <c r="G53" s="18">
        <v>24150</v>
      </c>
      <c r="H53" s="18">
        <v>693.11</v>
      </c>
      <c r="I53" s="18">
        <v>0</v>
      </c>
      <c r="J53" s="18">
        <v>734.16</v>
      </c>
      <c r="K53" s="18">
        <v>375</v>
      </c>
      <c r="L53" s="64">
        <f>H53+I53+J53+K53</f>
        <v>1802.27</v>
      </c>
      <c r="M53" s="39">
        <f t="shared" si="14"/>
        <v>22347.73</v>
      </c>
    </row>
    <row r="54" spans="1:13" x14ac:dyDescent="0.25">
      <c r="A54" s="30"/>
      <c r="B54" s="40" t="s">
        <v>59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375</v>
      </c>
      <c r="L54" s="64">
        <f>SUM(L53)</f>
        <v>1802.27</v>
      </c>
      <c r="M54" s="39">
        <f t="shared" si="14"/>
        <v>22347.73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122</v>
      </c>
      <c r="D56" s="21" t="s">
        <v>123</v>
      </c>
      <c r="E56" s="28" t="s">
        <v>52</v>
      </c>
      <c r="F56" s="28" t="s">
        <v>32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3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95</v>
      </c>
      <c r="C57" s="33" t="s">
        <v>122</v>
      </c>
      <c r="D57" s="21" t="s">
        <v>47</v>
      </c>
      <c r="E57" s="28" t="s">
        <v>96</v>
      </c>
      <c r="F57" s="23" t="s">
        <v>32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98</v>
      </c>
      <c r="C58" s="36" t="s">
        <v>122</v>
      </c>
      <c r="D58" s="21" t="s">
        <v>123</v>
      </c>
      <c r="E58" s="28" t="s">
        <v>97</v>
      </c>
      <c r="F58" s="23" t="s">
        <v>34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45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15</v>
      </c>
      <c r="C61" s="33" t="s">
        <v>122</v>
      </c>
      <c r="D61" s="21" t="s">
        <v>124</v>
      </c>
      <c r="E61" s="28" t="s">
        <v>16</v>
      </c>
      <c r="F61" s="28" t="s">
        <v>31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ht="33.75" x14ac:dyDescent="0.25">
      <c r="A62" s="16">
        <f>A61+1</f>
        <v>38</v>
      </c>
      <c r="B62" s="38" t="s">
        <v>17</v>
      </c>
      <c r="C62" s="33" t="s">
        <v>122</v>
      </c>
      <c r="D62" s="21" t="s">
        <v>124</v>
      </c>
      <c r="E62" s="28" t="s">
        <v>116</v>
      </c>
      <c r="F62" s="28" t="s">
        <v>31</v>
      </c>
      <c r="G62" s="18">
        <v>32778</v>
      </c>
      <c r="H62" s="18">
        <v>940.73</v>
      </c>
      <c r="I62" s="18">
        <v>0</v>
      </c>
      <c r="J62" s="18">
        <v>996.45</v>
      </c>
      <c r="K62" s="18">
        <v>1056</v>
      </c>
      <c r="L62" s="64">
        <f>H62+I62+J62+K62</f>
        <v>2993.18</v>
      </c>
      <c r="M62" s="39">
        <f t="shared" si="15"/>
        <v>29784.82</v>
      </c>
    </row>
    <row r="63" spans="1:13" x14ac:dyDescent="0.25">
      <c r="A63" s="30"/>
      <c r="B63" s="40" t="s">
        <v>59</v>
      </c>
      <c r="C63" s="34"/>
      <c r="D63" s="21"/>
      <c r="E63" s="28">
        <f>COUNTA(E61:E62)</f>
        <v>2</v>
      </c>
      <c r="F63" s="28"/>
      <c r="G63" s="18">
        <f>SUM(G61:G62)</f>
        <v>54211.65</v>
      </c>
      <c r="H63" s="18">
        <f t="shared" ref="H63:L63" si="19">SUM(H61:H62)</f>
        <v>1555.88</v>
      </c>
      <c r="I63" s="18">
        <f t="shared" si="19"/>
        <v>0</v>
      </c>
      <c r="J63" s="18">
        <f t="shared" si="19"/>
        <v>1648.03</v>
      </c>
      <c r="K63" s="18">
        <f t="shared" si="19"/>
        <v>1081</v>
      </c>
      <c r="L63" s="64">
        <f t="shared" si="19"/>
        <v>4284.91</v>
      </c>
      <c r="M63" s="39">
        <f t="shared" si="15"/>
        <v>49926.74</v>
      </c>
    </row>
    <row r="64" spans="1:13" x14ac:dyDescent="0.25">
      <c r="A64" s="30"/>
      <c r="B64" s="38"/>
      <c r="C64" s="33"/>
      <c r="D64" s="21"/>
      <c r="E64" s="28"/>
      <c r="F64" s="28"/>
      <c r="G64" s="18"/>
      <c r="H64" s="18"/>
      <c r="I64" s="18"/>
      <c r="J64" s="18"/>
      <c r="K64" s="18"/>
      <c r="L64" s="56"/>
      <c r="M64" s="39"/>
    </row>
    <row r="65" spans="1:13" ht="33.75" x14ac:dyDescent="0.25">
      <c r="A65" s="16">
        <f>A62+1</f>
        <v>39</v>
      </c>
      <c r="B65" s="38" t="s">
        <v>43</v>
      </c>
      <c r="C65" s="33" t="s">
        <v>122</v>
      </c>
      <c r="D65" s="21" t="s">
        <v>61</v>
      </c>
      <c r="E65" s="28" t="s">
        <v>60</v>
      </c>
      <c r="F65" s="28" t="s">
        <v>32</v>
      </c>
      <c r="G65" s="18">
        <v>34000</v>
      </c>
      <c r="H65" s="18">
        <v>975.8</v>
      </c>
      <c r="I65" s="18">
        <v>0</v>
      </c>
      <c r="J65" s="18">
        <v>1033.5999999999999</v>
      </c>
      <c r="K65" s="18">
        <v>25</v>
      </c>
      <c r="L65" s="64">
        <f>H65+I65+J65+K65</f>
        <v>2034.4</v>
      </c>
      <c r="M65" s="39">
        <f t="shared" ref="M65:M78" si="20">G65-L65</f>
        <v>31965.599999999999</v>
      </c>
    </row>
    <row r="66" spans="1:13" ht="36.75" customHeight="1" x14ac:dyDescent="0.25">
      <c r="A66" s="16">
        <f>A65+1</f>
        <v>40</v>
      </c>
      <c r="B66" s="38" t="s">
        <v>18</v>
      </c>
      <c r="C66" s="33" t="s">
        <v>122</v>
      </c>
      <c r="D66" s="21" t="s">
        <v>61</v>
      </c>
      <c r="E66" s="28" t="s">
        <v>57</v>
      </c>
      <c r="F66" s="28" t="s">
        <v>32</v>
      </c>
      <c r="G66" s="18">
        <v>26250</v>
      </c>
      <c r="H66" s="18">
        <v>753.38</v>
      </c>
      <c r="I66" s="18">
        <v>0</v>
      </c>
      <c r="J66" s="18">
        <v>798</v>
      </c>
      <c r="K66" s="18">
        <v>7954.4</v>
      </c>
      <c r="L66" s="64">
        <f t="shared" ref="L66:L77" si="21">H66+I66+J66+K66</f>
        <v>9505.7800000000007</v>
      </c>
      <c r="M66" s="39">
        <f t="shared" si="20"/>
        <v>16744.22</v>
      </c>
    </row>
    <row r="67" spans="1:13" ht="35.25" customHeight="1" x14ac:dyDescent="0.25">
      <c r="A67" s="16">
        <f t="shared" ref="A67:A77" si="22">A66+1</f>
        <v>41</v>
      </c>
      <c r="B67" s="19" t="s">
        <v>79</v>
      </c>
      <c r="C67" s="36" t="s">
        <v>122</v>
      </c>
      <c r="D67" s="21" t="s">
        <v>47</v>
      </c>
      <c r="E67" s="17" t="s">
        <v>80</v>
      </c>
      <c r="F67" s="23" t="s">
        <v>32</v>
      </c>
      <c r="G67" s="18">
        <v>27000</v>
      </c>
      <c r="H67" s="18">
        <v>774.9</v>
      </c>
      <c r="I67" s="18">
        <v>0</v>
      </c>
      <c r="J67" s="18">
        <v>820.8</v>
      </c>
      <c r="K67" s="18">
        <v>25</v>
      </c>
      <c r="L67" s="64">
        <f t="shared" si="21"/>
        <v>1620.7</v>
      </c>
      <c r="M67" s="39">
        <f t="shared" si="20"/>
        <v>25379.3</v>
      </c>
    </row>
    <row r="68" spans="1:13" ht="35.25" customHeight="1" x14ac:dyDescent="0.25">
      <c r="A68" s="16">
        <f t="shared" si="22"/>
        <v>42</v>
      </c>
      <c r="B68" s="19" t="s">
        <v>86</v>
      </c>
      <c r="C68" s="36" t="s">
        <v>122</v>
      </c>
      <c r="D68" s="21" t="s">
        <v>61</v>
      </c>
      <c r="E68" s="17" t="s">
        <v>87</v>
      </c>
      <c r="F68" s="28" t="s">
        <v>32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1"/>
        <v>616</v>
      </c>
      <c r="M68" s="39">
        <f t="shared" si="20"/>
        <v>9384</v>
      </c>
    </row>
    <row r="69" spans="1:13" ht="37.5" customHeight="1" x14ac:dyDescent="0.25">
      <c r="A69" s="16">
        <f t="shared" si="22"/>
        <v>43</v>
      </c>
      <c r="B69" s="19" t="s">
        <v>127</v>
      </c>
      <c r="C69" s="36" t="s">
        <v>122</v>
      </c>
      <c r="D69" s="21" t="s">
        <v>61</v>
      </c>
      <c r="E69" s="17" t="s">
        <v>87</v>
      </c>
      <c r="F69" s="28" t="s">
        <v>32</v>
      </c>
      <c r="G69" s="18">
        <v>10000</v>
      </c>
      <c r="H69" s="18">
        <v>287</v>
      </c>
      <c r="I69" s="39">
        <v>0</v>
      </c>
      <c r="J69" s="42">
        <v>304</v>
      </c>
      <c r="K69" s="42">
        <v>25</v>
      </c>
      <c r="L69" s="64">
        <f t="shared" si="21"/>
        <v>616</v>
      </c>
      <c r="M69" s="39">
        <f t="shared" si="20"/>
        <v>9384</v>
      </c>
    </row>
    <row r="70" spans="1:13" ht="33.75" customHeight="1" x14ac:dyDescent="0.25">
      <c r="A70" s="16">
        <f t="shared" si="22"/>
        <v>44</v>
      </c>
      <c r="B70" s="19" t="s">
        <v>88</v>
      </c>
      <c r="C70" s="36" t="s">
        <v>122</v>
      </c>
      <c r="D70" s="21" t="s">
        <v>61</v>
      </c>
      <c r="E70" s="17" t="s">
        <v>87</v>
      </c>
      <c r="F70" s="28" t="s">
        <v>32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1"/>
        <v>616</v>
      </c>
      <c r="M70" s="39">
        <f t="shared" si="20"/>
        <v>9384</v>
      </c>
    </row>
    <row r="71" spans="1:13" ht="38.25" customHeight="1" x14ac:dyDescent="0.25">
      <c r="A71" s="16">
        <f t="shared" si="22"/>
        <v>45</v>
      </c>
      <c r="B71" s="19" t="s">
        <v>102</v>
      </c>
      <c r="C71" s="36" t="s">
        <v>121</v>
      </c>
      <c r="D71" s="21" t="s">
        <v>61</v>
      </c>
      <c r="E71" s="17" t="s">
        <v>103</v>
      </c>
      <c r="F71" s="28" t="s">
        <v>32</v>
      </c>
      <c r="G71" s="18">
        <v>20000</v>
      </c>
      <c r="H71" s="18">
        <v>574</v>
      </c>
      <c r="I71" s="18">
        <v>0</v>
      </c>
      <c r="J71" s="18">
        <v>608</v>
      </c>
      <c r="K71" s="18">
        <v>25</v>
      </c>
      <c r="L71" s="64">
        <f t="shared" si="21"/>
        <v>1207</v>
      </c>
      <c r="M71" s="39">
        <f t="shared" si="20"/>
        <v>18793</v>
      </c>
    </row>
    <row r="72" spans="1:13" ht="33.75" x14ac:dyDescent="0.25">
      <c r="A72" s="16">
        <f t="shared" si="22"/>
        <v>46</v>
      </c>
      <c r="B72" s="19" t="s">
        <v>104</v>
      </c>
      <c r="C72" s="36" t="s">
        <v>121</v>
      </c>
      <c r="D72" s="21" t="s">
        <v>61</v>
      </c>
      <c r="E72" s="17" t="s">
        <v>105</v>
      </c>
      <c r="F72" s="28" t="s">
        <v>32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1"/>
        <v>616</v>
      </c>
      <c r="M72" s="39">
        <f t="shared" si="20"/>
        <v>9384</v>
      </c>
    </row>
    <row r="73" spans="1:13" ht="33.75" x14ac:dyDescent="0.25">
      <c r="A73" s="16">
        <f t="shared" si="22"/>
        <v>47</v>
      </c>
      <c r="B73" s="19" t="s">
        <v>106</v>
      </c>
      <c r="C73" s="36" t="s">
        <v>121</v>
      </c>
      <c r="D73" s="21" t="s">
        <v>61</v>
      </c>
      <c r="E73" s="17" t="s">
        <v>105</v>
      </c>
      <c r="F73" s="28" t="s">
        <v>32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1"/>
        <v>616</v>
      </c>
      <c r="M73" s="39">
        <f t="shared" si="20"/>
        <v>9384</v>
      </c>
    </row>
    <row r="74" spans="1:13" ht="36.75" customHeight="1" x14ac:dyDescent="0.25">
      <c r="A74" s="16">
        <f t="shared" si="22"/>
        <v>48</v>
      </c>
      <c r="B74" s="19" t="s">
        <v>117</v>
      </c>
      <c r="C74" s="36" t="s">
        <v>122</v>
      </c>
      <c r="D74" s="21" t="s">
        <v>61</v>
      </c>
      <c r="E74" s="17" t="s">
        <v>105</v>
      </c>
      <c r="F74" s="28" t="s">
        <v>32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1"/>
        <v>616</v>
      </c>
      <c r="M74" s="39">
        <f t="shared" si="20"/>
        <v>9384</v>
      </c>
    </row>
    <row r="75" spans="1:13" ht="36.75" customHeight="1" x14ac:dyDescent="0.25">
      <c r="A75" s="16">
        <f t="shared" si="22"/>
        <v>49</v>
      </c>
      <c r="B75" s="19" t="s">
        <v>118</v>
      </c>
      <c r="C75" s="36" t="s">
        <v>121</v>
      </c>
      <c r="D75" s="21" t="s">
        <v>61</v>
      </c>
      <c r="E75" s="17" t="s">
        <v>105</v>
      </c>
      <c r="F75" s="28" t="s">
        <v>32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1"/>
        <v>616</v>
      </c>
      <c r="M75" s="39">
        <f t="shared" si="20"/>
        <v>9384</v>
      </c>
    </row>
    <row r="76" spans="1:13" ht="27" customHeight="1" x14ac:dyDescent="0.25">
      <c r="A76" s="16">
        <f t="shared" si="22"/>
        <v>50</v>
      </c>
      <c r="B76" s="19" t="s">
        <v>128</v>
      </c>
      <c r="C76" s="36" t="s">
        <v>121</v>
      </c>
      <c r="D76" s="21" t="s">
        <v>61</v>
      </c>
      <c r="E76" s="17" t="s">
        <v>105</v>
      </c>
      <c r="F76" s="28" t="s">
        <v>32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si="21"/>
        <v>616</v>
      </c>
      <c r="M76" s="39">
        <f t="shared" ref="M76:M77" si="23">G76-L76</f>
        <v>9384</v>
      </c>
    </row>
    <row r="77" spans="1:13" ht="33" customHeight="1" x14ac:dyDescent="0.25">
      <c r="A77" s="16">
        <f t="shared" si="22"/>
        <v>51</v>
      </c>
      <c r="B77" s="19" t="s">
        <v>138</v>
      </c>
      <c r="C77" s="36" t="s">
        <v>121</v>
      </c>
      <c r="D77" s="21" t="s">
        <v>61</v>
      </c>
      <c r="E77" s="17" t="s">
        <v>105</v>
      </c>
      <c r="F77" s="28" t="s">
        <v>32</v>
      </c>
      <c r="G77" s="18">
        <v>10000</v>
      </c>
      <c r="H77" s="18">
        <v>287</v>
      </c>
      <c r="I77" s="18">
        <v>0</v>
      </c>
      <c r="J77" s="18">
        <v>304</v>
      </c>
      <c r="K77" s="18">
        <v>25</v>
      </c>
      <c r="L77" s="64">
        <f t="shared" si="21"/>
        <v>616</v>
      </c>
      <c r="M77" s="39">
        <f t="shared" si="23"/>
        <v>9384</v>
      </c>
    </row>
    <row r="78" spans="1:13" ht="24.75" customHeight="1" x14ac:dyDescent="0.25">
      <c r="A78" s="30"/>
      <c r="B78" s="40" t="s">
        <v>45</v>
      </c>
      <c r="C78" s="34"/>
      <c r="D78" s="21"/>
      <c r="E78" s="28">
        <f>COUNTA(E65:E77)</f>
        <v>13</v>
      </c>
      <c r="F78" s="28"/>
      <c r="G78" s="18">
        <f>SUM(G65:G77)</f>
        <v>197250</v>
      </c>
      <c r="H78" s="18">
        <f>SUM(H65:H77)</f>
        <v>5661.08</v>
      </c>
      <c r="I78" s="18">
        <f>SUM(I66:I77)</f>
        <v>0</v>
      </c>
      <c r="J78" s="18">
        <f>SUM(J65:J77)</f>
        <v>5996.4</v>
      </c>
      <c r="K78" s="18">
        <f>SUM(K65:K77)</f>
        <v>8254.4</v>
      </c>
      <c r="L78" s="64">
        <f>SUM(L66:L77)</f>
        <v>17877.48</v>
      </c>
      <c r="M78" s="39">
        <f t="shared" si="20"/>
        <v>179372.52</v>
      </c>
    </row>
    <row r="79" spans="1:13" ht="11.25" customHeight="1" x14ac:dyDescent="0.25">
      <c r="A79" s="30"/>
      <c r="B79" s="38"/>
      <c r="C79" s="33"/>
      <c r="D79" s="21"/>
      <c r="E79" s="28"/>
      <c r="F79" s="28"/>
      <c r="G79" s="18"/>
      <c r="H79" s="18"/>
      <c r="I79" s="18"/>
      <c r="J79" s="18"/>
      <c r="K79" s="18"/>
      <c r="L79" s="56"/>
      <c r="M79" s="39"/>
    </row>
    <row r="80" spans="1:13" ht="36" customHeight="1" x14ac:dyDescent="0.25">
      <c r="A80" s="16">
        <f>A77+1</f>
        <v>52</v>
      </c>
      <c r="B80" s="38" t="s">
        <v>39</v>
      </c>
      <c r="C80" s="33" t="s">
        <v>122</v>
      </c>
      <c r="D80" s="21" t="s">
        <v>62</v>
      </c>
      <c r="E80" s="28" t="s">
        <v>60</v>
      </c>
      <c r="F80" s="23" t="s">
        <v>31</v>
      </c>
      <c r="G80" s="18">
        <v>34500</v>
      </c>
      <c r="H80" s="18">
        <v>990.15</v>
      </c>
      <c r="I80" s="18">
        <v>0</v>
      </c>
      <c r="J80" s="18">
        <v>1048.8</v>
      </c>
      <c r="K80" s="18">
        <v>455</v>
      </c>
      <c r="L80" s="64">
        <f>H80+I80+J80+K80</f>
        <v>2493.9499999999998</v>
      </c>
      <c r="M80" s="39">
        <f t="shared" ref="M80:M87" si="24">G80-L80</f>
        <v>32006.05</v>
      </c>
    </row>
    <row r="81" spans="1:13" ht="22.5" x14ac:dyDescent="0.25">
      <c r="A81" s="16">
        <f t="shared" ref="A81:A86" si="25">A80+1</f>
        <v>53</v>
      </c>
      <c r="B81" s="38" t="s">
        <v>37</v>
      </c>
      <c r="C81" s="33" t="s">
        <v>121</v>
      </c>
      <c r="D81" s="21" t="s">
        <v>62</v>
      </c>
      <c r="E81" s="28" t="s">
        <v>53</v>
      </c>
      <c r="F81" s="28" t="s">
        <v>32</v>
      </c>
      <c r="G81" s="18">
        <v>13200</v>
      </c>
      <c r="H81" s="18">
        <v>378.84</v>
      </c>
      <c r="I81" s="18">
        <v>0</v>
      </c>
      <c r="J81" s="18">
        <v>401.28</v>
      </c>
      <c r="K81" s="18">
        <v>25</v>
      </c>
      <c r="L81" s="64">
        <f t="shared" ref="L81:L86" si="26">H81+I81+J81+K81</f>
        <v>805.12</v>
      </c>
      <c r="M81" s="39">
        <f t="shared" si="24"/>
        <v>12394.88</v>
      </c>
    </row>
    <row r="82" spans="1:13" ht="22.5" x14ac:dyDescent="0.25">
      <c r="A82" s="16">
        <f t="shared" si="25"/>
        <v>54</v>
      </c>
      <c r="B82" s="38" t="s">
        <v>21</v>
      </c>
      <c r="C82" s="33" t="s">
        <v>122</v>
      </c>
      <c r="D82" s="21" t="s">
        <v>62</v>
      </c>
      <c r="E82" s="28" t="s">
        <v>54</v>
      </c>
      <c r="F82" s="23" t="s">
        <v>32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6"/>
        <v>616</v>
      </c>
      <c r="M82" s="39">
        <f t="shared" si="24"/>
        <v>9384</v>
      </c>
    </row>
    <row r="83" spans="1:13" ht="22.5" x14ac:dyDescent="0.25">
      <c r="A83" s="16">
        <f t="shared" si="25"/>
        <v>55</v>
      </c>
      <c r="B83" s="38" t="s">
        <v>22</v>
      </c>
      <c r="C83" s="33" t="s">
        <v>122</v>
      </c>
      <c r="D83" s="21" t="s">
        <v>62</v>
      </c>
      <c r="E83" s="28" t="s">
        <v>54</v>
      </c>
      <c r="F83" s="23" t="s">
        <v>32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26"/>
        <v>616</v>
      </c>
      <c r="M83" s="39">
        <f t="shared" si="24"/>
        <v>9384</v>
      </c>
    </row>
    <row r="84" spans="1:13" ht="22.5" x14ac:dyDescent="0.25">
      <c r="A84" s="16">
        <f t="shared" si="25"/>
        <v>56</v>
      </c>
      <c r="B84" s="38" t="s">
        <v>70</v>
      </c>
      <c r="C84" s="33" t="s">
        <v>122</v>
      </c>
      <c r="D84" s="21" t="s">
        <v>62</v>
      </c>
      <c r="E84" s="28" t="s">
        <v>1</v>
      </c>
      <c r="F84" s="23" t="s">
        <v>31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26"/>
        <v>616</v>
      </c>
      <c r="M84" s="39">
        <f t="shared" si="24"/>
        <v>9384</v>
      </c>
    </row>
    <row r="85" spans="1:13" ht="22.5" x14ac:dyDescent="0.25">
      <c r="A85" s="16">
        <f t="shared" si="25"/>
        <v>57</v>
      </c>
      <c r="B85" s="38" t="s">
        <v>7</v>
      </c>
      <c r="C85" s="33" t="s">
        <v>122</v>
      </c>
      <c r="D85" s="21" t="s">
        <v>62</v>
      </c>
      <c r="E85" s="28" t="s">
        <v>56</v>
      </c>
      <c r="F85" s="23" t="s">
        <v>32</v>
      </c>
      <c r="G85" s="18">
        <v>28875</v>
      </c>
      <c r="H85" s="18">
        <v>828.71</v>
      </c>
      <c r="I85" s="18">
        <v>0</v>
      </c>
      <c r="J85" s="18">
        <v>877.8</v>
      </c>
      <c r="K85" s="18">
        <v>25</v>
      </c>
      <c r="L85" s="64">
        <f t="shared" si="26"/>
        <v>1731.51</v>
      </c>
      <c r="M85" s="39">
        <f t="shared" si="24"/>
        <v>27143.49</v>
      </c>
    </row>
    <row r="86" spans="1:13" ht="22.5" x14ac:dyDescent="0.25">
      <c r="A86" s="16">
        <f t="shared" si="25"/>
        <v>58</v>
      </c>
      <c r="B86" s="38" t="s">
        <v>27</v>
      </c>
      <c r="C86" s="33" t="s">
        <v>121</v>
      </c>
      <c r="D86" s="21" t="s">
        <v>62</v>
      </c>
      <c r="E86" s="28" t="s">
        <v>55</v>
      </c>
      <c r="F86" s="23" t="s">
        <v>32</v>
      </c>
      <c r="G86" s="18">
        <v>10000</v>
      </c>
      <c r="H86" s="18">
        <v>287</v>
      </c>
      <c r="I86" s="18">
        <v>0</v>
      </c>
      <c r="J86" s="18">
        <v>304</v>
      </c>
      <c r="K86" s="18">
        <v>25</v>
      </c>
      <c r="L86" s="64">
        <f t="shared" si="26"/>
        <v>616</v>
      </c>
      <c r="M86" s="39">
        <f t="shared" si="24"/>
        <v>9384</v>
      </c>
    </row>
    <row r="87" spans="1:13" x14ac:dyDescent="0.25">
      <c r="A87" s="49"/>
      <c r="B87" s="50" t="s">
        <v>59</v>
      </c>
      <c r="C87" s="51"/>
      <c r="D87" s="52"/>
      <c r="E87" s="51">
        <f>COUNTA(E80:E86)</f>
        <v>7</v>
      </c>
      <c r="F87" s="51"/>
      <c r="G87" s="53">
        <f>SUM(G80:G86)</f>
        <v>116575</v>
      </c>
      <c r="H87" s="53">
        <f t="shared" ref="H87:L87" si="27">SUM(H80:H86)</f>
        <v>3345.7</v>
      </c>
      <c r="I87" s="53">
        <f t="shared" si="27"/>
        <v>0</v>
      </c>
      <c r="J87" s="53">
        <f t="shared" si="27"/>
        <v>3543.88</v>
      </c>
      <c r="K87" s="53">
        <f t="shared" si="27"/>
        <v>605</v>
      </c>
      <c r="L87" s="67">
        <f t="shared" si="27"/>
        <v>7494.58</v>
      </c>
      <c r="M87" s="62">
        <f t="shared" si="24"/>
        <v>109080.42</v>
      </c>
    </row>
    <row r="88" spans="1:13" x14ac:dyDescent="0.25">
      <c r="A88" s="49"/>
      <c r="B88" s="50"/>
      <c r="C88" s="51"/>
      <c r="D88" s="52"/>
      <c r="E88" s="51"/>
      <c r="F88" s="51"/>
      <c r="G88" s="53"/>
      <c r="H88" s="53"/>
      <c r="I88" s="53"/>
      <c r="J88" s="53"/>
      <c r="K88" s="53"/>
      <c r="L88" s="68"/>
      <c r="M88" s="69"/>
    </row>
    <row r="89" spans="1:13" x14ac:dyDescent="0.25">
      <c r="A89" s="49"/>
      <c r="B89" s="50" t="s">
        <v>125</v>
      </c>
      <c r="C89" s="51"/>
      <c r="D89" s="52"/>
      <c r="E89" s="51">
        <f>E9+E13+E16+E20+E23+E45+E48+E51+E54+E59+E63+E78+E87</f>
        <v>58</v>
      </c>
      <c r="F89" s="51"/>
      <c r="G89" s="53">
        <f>G87+G78+G9+G13+G16+G20+G23+G45+G48+G51+G54+G59+G63</f>
        <v>1561636.65</v>
      </c>
      <c r="H89" s="53">
        <f>H9+H13+H16+H20+H23+H45+H48+H51+H54+H59+H63+H78+H87</f>
        <v>44818.99</v>
      </c>
      <c r="I89" s="53">
        <f>I87+I78+I63+I59+I54+I51+I48+I45+I23+I20+I16+I13+I9</f>
        <v>64444.12</v>
      </c>
      <c r="J89" s="53">
        <f>J9+J13+J16+J20+J23+J45+J48+J51+J54+J59+J63+J78+J87</f>
        <v>46896.15</v>
      </c>
      <c r="K89" s="53">
        <f>K9+K13+K16+K20+K23+K45+K48+K51+K54+K59+K63+K78+K87</f>
        <v>25172.240000000002</v>
      </c>
      <c r="L89" s="68">
        <f>H89+I89+J89+K89</f>
        <v>181331.5</v>
      </c>
      <c r="M89" s="68">
        <f>G89-L89</f>
        <v>1380305.15</v>
      </c>
    </row>
    <row r="90" spans="1:13" x14ac:dyDescent="0.25">
      <c r="B90" s="10" t="s">
        <v>23</v>
      </c>
      <c r="C90" s="10"/>
      <c r="D90" s="11">
        <f>E89</f>
        <v>58</v>
      </c>
      <c r="E90" s="54" t="s">
        <v>58</v>
      </c>
      <c r="F90" s="12">
        <f>G89</f>
        <v>1561636.65</v>
      </c>
      <c r="G90" s="9"/>
    </row>
    <row r="91" spans="1:13" x14ac:dyDescent="0.25">
      <c r="B91" s="7"/>
      <c r="C91" s="7"/>
      <c r="D91" s="7"/>
      <c r="E91" s="55" t="s">
        <v>140</v>
      </c>
      <c r="F91" s="57">
        <f>M89</f>
        <v>1380305.15</v>
      </c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2021-12-15T14:58:54Z</cp:lastPrinted>
  <dcterms:created xsi:type="dcterms:W3CDTF">2016-03-03T19:51:24Z</dcterms:created>
  <dcterms:modified xsi:type="dcterms:W3CDTF">2022-07-25T15:10:07Z</dcterms:modified>
</cp:coreProperties>
</file>