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ownloads\"/>
    </mc:Choice>
  </mc:AlternateContent>
  <xr:revisionPtr revIDLastSave="0" documentId="8_{AC95BDCF-156F-401C-B5D3-15F0D5EFDA5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81029" fullPrecision="0"/>
</workbook>
</file>

<file path=xl/calcChain.xml><?xml version="1.0" encoding="utf-8"?>
<calcChain xmlns="http://schemas.openxmlformats.org/spreadsheetml/2006/main">
  <c r="A69" i="107" l="1"/>
  <c r="A11" i="107"/>
  <c r="A12" i="107" s="1"/>
  <c r="A15" i="107" s="1"/>
  <c r="A18" i="107" s="1"/>
  <c r="A19" i="107" s="1"/>
  <c r="A20" i="107" s="1"/>
  <c r="I6" i="107"/>
  <c r="I7" i="107"/>
  <c r="I8" i="107"/>
  <c r="I11" i="107"/>
  <c r="I12" i="107"/>
  <c r="I15" i="107"/>
  <c r="I18" i="107"/>
  <c r="I19" i="107"/>
  <c r="I20" i="107"/>
  <c r="I23" i="107"/>
  <c r="I26" i="107"/>
  <c r="I27" i="107"/>
  <c r="I28" i="107"/>
  <c r="I29" i="107"/>
  <c r="I30" i="107"/>
  <c r="I31" i="107"/>
  <c r="I32" i="107"/>
  <c r="I33" i="107"/>
  <c r="I34" i="107"/>
  <c r="I35" i="107"/>
  <c r="I36" i="107"/>
  <c r="I37" i="107"/>
  <c r="I38" i="107"/>
  <c r="I39" i="107"/>
  <c r="I40" i="107"/>
  <c r="I41" i="107"/>
  <c r="I42" i="107"/>
  <c r="I43" i="107"/>
  <c r="I44" i="107"/>
  <c r="I45" i="107"/>
  <c r="I48" i="107"/>
  <c r="I51" i="107"/>
  <c r="I54" i="107"/>
  <c r="I57" i="107"/>
  <c r="I58" i="107"/>
  <c r="I61" i="107"/>
  <c r="I62" i="107"/>
  <c r="I65" i="107"/>
  <c r="I66" i="107"/>
  <c r="I67" i="107"/>
  <c r="I68" i="107"/>
  <c r="I69" i="107"/>
  <c r="I70" i="107"/>
  <c r="I71" i="107"/>
  <c r="I72" i="107"/>
  <c r="I73" i="107"/>
  <c r="I74" i="107"/>
  <c r="I75" i="107"/>
  <c r="I78" i="107"/>
  <c r="I79" i="107"/>
  <c r="I80" i="107"/>
  <c r="I81" i="107"/>
  <c r="I82" i="107"/>
  <c r="I83" i="107"/>
  <c r="I84" i="107"/>
  <c r="E85" i="107"/>
  <c r="G85" i="107"/>
  <c r="I85" i="107" s="1"/>
  <c r="H85" i="107"/>
  <c r="H76" i="107"/>
  <c r="H63" i="107"/>
  <c r="H59" i="107"/>
  <c r="H55" i="107"/>
  <c r="H52" i="107"/>
  <c r="H49" i="107"/>
  <c r="H46" i="107"/>
  <c r="H24" i="107"/>
  <c r="H21" i="107"/>
  <c r="H16" i="107"/>
  <c r="H13" i="107"/>
  <c r="H9" i="107"/>
  <c r="I5" i="107"/>
  <c r="A26" i="107"/>
  <c r="G16" i="107"/>
  <c r="I16" i="107" s="1"/>
  <c r="G13" i="107"/>
  <c r="I13" i="107" s="1"/>
  <c r="E9" i="107"/>
  <c r="E13" i="107"/>
  <c r="E16" i="107"/>
  <c r="E21" i="107"/>
  <c r="E24" i="107"/>
  <c r="E46" i="107"/>
  <c r="E49" i="107"/>
  <c r="E52" i="107"/>
  <c r="E55" i="107"/>
  <c r="E59" i="107"/>
  <c r="E63" i="107"/>
  <c r="E76" i="107"/>
  <c r="E87" i="107" l="1"/>
  <c r="D88" i="107" s="1"/>
  <c r="H87" i="107"/>
  <c r="G59" i="107"/>
  <c r="I59" i="107" s="1"/>
  <c r="G9" i="107"/>
  <c r="I9" i="107" s="1"/>
  <c r="A6" i="107"/>
  <c r="A7" i="107" l="1"/>
  <c r="G63" i="107"/>
  <c r="I63" i="107" s="1"/>
  <c r="G76" i="107"/>
  <c r="I76" i="107" s="1"/>
  <c r="G24" i="107" l="1"/>
  <c r="I24" i="107" s="1"/>
  <c r="G46" i="107" l="1"/>
  <c r="I46" i="107" s="1"/>
  <c r="G55" i="107" l="1"/>
  <c r="I55" i="107" s="1"/>
  <c r="G52" i="107"/>
  <c r="I52" i="107" s="1"/>
  <c r="G49" i="107"/>
  <c r="I49" i="107" s="1"/>
  <c r="A27" i="107"/>
  <c r="A28" i="107" s="1"/>
  <c r="A29" i="107" s="1"/>
  <c r="A30" i="107" s="1"/>
  <c r="A31" i="107" s="1"/>
  <c r="A32" i="107" l="1"/>
  <c r="G21" i="107"/>
  <c r="G87" i="107" l="1"/>
  <c r="F88" i="107" s="1"/>
  <c r="I21" i="107"/>
  <c r="I87" i="107" s="1"/>
  <c r="A33" i="107"/>
  <c r="A34" i="107" s="1"/>
  <c r="A35" i="107" s="1"/>
  <c r="A36" i="107" s="1"/>
  <c r="A37" i="107" s="1"/>
  <c r="A38" i="107" s="1"/>
  <c r="A39" i="107" l="1"/>
  <c r="A40" i="107" s="1"/>
  <c r="A41" i="107" s="1"/>
  <c r="A42" i="107" s="1"/>
  <c r="A43" i="107" s="1"/>
  <c r="A44" i="107" s="1"/>
  <c r="A45" i="107" s="1"/>
  <c r="A48" i="107" s="1"/>
  <c r="A51" i="107" s="1"/>
  <c r="A54" i="107" s="1"/>
  <c r="A57" i="107" s="1"/>
  <c r="A58" i="107" s="1"/>
  <c r="A61" i="107" s="1"/>
  <c r="A62" i="107" s="1"/>
  <c r="A65" i="107" s="1"/>
  <c r="A66" i="107" s="1"/>
  <c r="A67" i="107" s="1"/>
  <c r="A68" i="107" s="1"/>
  <c r="A70" i="107" l="1"/>
  <c r="A71" i="107" s="1"/>
  <c r="A72" i="107" s="1"/>
  <c r="A73" i="107" s="1"/>
  <c r="A74" i="107" s="1"/>
  <c r="A75" i="107" s="1"/>
  <c r="A78" i="107" s="1"/>
  <c r="A79" i="107" l="1"/>
  <c r="A80" i="107" s="1"/>
  <c r="A81" i="107" s="1"/>
  <c r="A82" i="107" s="1"/>
  <c r="A83" i="107" s="1"/>
  <c r="A84" i="107" s="1"/>
</calcChain>
</file>

<file path=xl/sharedStrings.xml><?xml version="1.0" encoding="utf-8"?>
<sst xmlns="http://schemas.openxmlformats.org/spreadsheetml/2006/main" count="307" uniqueCount="137">
  <si>
    <t>NOMBRE</t>
  </si>
  <si>
    <t>SECRETARIA I</t>
  </si>
  <si>
    <t>NANCY BERNABEL HERRERA</t>
  </si>
  <si>
    <t>CONSERJE</t>
  </si>
  <si>
    <t>RICHARD HERNANDEZ</t>
  </si>
  <si>
    <t>MENSAJERO</t>
  </si>
  <si>
    <t>CHOFER</t>
  </si>
  <si>
    <t>BELKIS ROSA MENA</t>
  </si>
  <si>
    <t>ASISTENTE DE SEGURIDAD</t>
  </si>
  <si>
    <t>JOSE LUIS SANTANA SOSA</t>
  </si>
  <si>
    <t xml:space="preserve">EMELINDA ANDREA CUEVAS </t>
  </si>
  <si>
    <t>ANA CECILIA MORA</t>
  </si>
  <si>
    <t>MARIA ESTELA PEÑA</t>
  </si>
  <si>
    <t>JESSICA ODESSY NINA OVALLE</t>
  </si>
  <si>
    <t xml:space="preserve">YANIRA DE LOS SANTOS </t>
  </si>
  <si>
    <t>NORMA MOYA ALCANTARA</t>
  </si>
  <si>
    <t>AUXILIAR DE ESTADISTICA</t>
  </si>
  <si>
    <t>NANCY TROTMAN MARTINEZ</t>
  </si>
  <si>
    <t>ESPERANZA AYBAR AMADOR</t>
  </si>
  <si>
    <t>ANALISTA DE SISTEMA</t>
  </si>
  <si>
    <t>JOSEFINA MERCEDES JIMENEZ</t>
  </si>
  <si>
    <t>CAROLINA BRITO</t>
  </si>
  <si>
    <t>ARCHIVISTA</t>
  </si>
  <si>
    <t>ANA MERCEDES GARCIA</t>
  </si>
  <si>
    <t>BENVENIDA MONTES DE OCA</t>
  </si>
  <si>
    <t>TOTAL GENERAL</t>
  </si>
  <si>
    <t>TECNICO DE COMPRAS</t>
  </si>
  <si>
    <t>SIMEONA DE LEON MONTERO</t>
  </si>
  <si>
    <t>SORIBEL GONZALEZ HERNANDEZ</t>
  </si>
  <si>
    <t>ANALISTA DE PRESUPUESTO</t>
  </si>
  <si>
    <t>SERGIO BERBERE SUAZO</t>
  </si>
  <si>
    <t>FUNCION</t>
  </si>
  <si>
    <t>ESTATUS</t>
  </si>
  <si>
    <t>PLANIFICACION Y DESARROLLO</t>
  </si>
  <si>
    <t>DE CARRERA</t>
  </si>
  <si>
    <t>DESIGNADO</t>
  </si>
  <si>
    <t>DECRETO</t>
  </si>
  <si>
    <t>DE CONFIANZA</t>
  </si>
  <si>
    <t>ESTATUTO SIMPLIFICADO</t>
  </si>
  <si>
    <t>DE CARRRERA</t>
  </si>
  <si>
    <t>DEPARTAMENTO</t>
  </si>
  <si>
    <t>JUAN ALB.  BALBI ULERIO</t>
  </si>
  <si>
    <t>RAMON M. MORILLO DE OLEO</t>
  </si>
  <si>
    <t>ALTAGRACIA DE LOS M. DIAZ P.</t>
  </si>
  <si>
    <t>MERCEDES ALT. CLETO C.</t>
  </si>
  <si>
    <t>GUSTAVO E. PEGUERO FDEZ.</t>
  </si>
  <si>
    <t>ALTAGRACIA SANCHEZ E.</t>
  </si>
  <si>
    <t>MERCEDES C. REYES ROA</t>
  </si>
  <si>
    <t>SUELDO BRUTO           RD$</t>
  </si>
  <si>
    <t>subtotal</t>
  </si>
  <si>
    <t>Reg. No.</t>
  </si>
  <si>
    <t>DIRECCION ADMINISTRATIVA Y FINANCIERA</t>
  </si>
  <si>
    <t>AUXILIAR ALMACEN Y SUM.</t>
  </si>
  <si>
    <t>AUXILIAR DE RECURSOS HUMANOS</t>
  </si>
  <si>
    <t>ENCARGADO(A)</t>
  </si>
  <si>
    <t xml:space="preserve">ENCARGADO(A) </t>
  </si>
  <si>
    <t>ARQUITECTO(A)</t>
  </si>
  <si>
    <t>COORDINADOR DE PROYECTO</t>
  </si>
  <si>
    <t>SUPERVISOR DE  PROMOTORES</t>
  </si>
  <si>
    <t>AUXILIAR DE ENFERMERIA</t>
  </si>
  <si>
    <t>PROMOTOR(A)</t>
  </si>
  <si>
    <t>SUPERVISOR(A) REGIONAL</t>
  </si>
  <si>
    <t>ENCARGADO(A) PROTOCOLO</t>
  </si>
  <si>
    <t>TOTAL ING.</t>
  </si>
  <si>
    <t>Subtotal</t>
  </si>
  <si>
    <t>ENCARGADO(A) INTERINA</t>
  </si>
  <si>
    <t>EDUCACION COMUNICACION Y PROMOCION</t>
  </si>
  <si>
    <t>SALUD SEXUAL Y REPRODUCTIVA</t>
  </si>
  <si>
    <t>DIVISION DE CONTABILIDAD</t>
  </si>
  <si>
    <t>SECCION DE EJECUCION PRESUPUESTARIA</t>
  </si>
  <si>
    <t>SECCION DE COMPRA</t>
  </si>
  <si>
    <t>OBED ALEXANDER FABIAN LEONARDO</t>
  </si>
  <si>
    <t>DIRECTOR EJECUTIVO</t>
  </si>
  <si>
    <t>CYNTHIA KARINA FABIAN ESPINOSA</t>
  </si>
  <si>
    <t>ANTONIA LEONARDO DE LA CRUZ</t>
  </si>
  <si>
    <t>JOSEFINA MONTES DE OCA S.</t>
  </si>
  <si>
    <t>LISIBET ROMANO BARIAS</t>
  </si>
  <si>
    <t>AUX. DE ACCESO A LA INFO.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</si>
  <si>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</si>
  <si>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</si>
  <si>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</si>
  <si>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</si>
  <si>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</si>
  <si>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</si>
  <si>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</si>
  <si>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SUPERVISOR DE EVENTOS</t>
  </si>
  <si>
    <t>JOSE LUIS ERAZO DAMIAN</t>
  </si>
  <si>
    <t>AUX. DE TRANSPORTACION</t>
  </si>
  <si>
    <t>WENDY CONSTANZO RIJO</t>
  </si>
  <si>
    <t>SUPERVISOR DE TRANSPORTACION</t>
  </si>
  <si>
    <t>DOMINGO NAZARIO MOLINUEVO MOTA</t>
  </si>
  <si>
    <t>BERNARDO ANTONIO RUBIO GARCIA</t>
  </si>
  <si>
    <t>PROMOTORA</t>
  </si>
  <si>
    <t>DANIA SOTO PELEGRIN</t>
  </si>
  <si>
    <t>OFICINA. DE ACC. A LA INFO</t>
  </si>
  <si>
    <t xml:space="preserve"> ANTE DESPACHO </t>
  </si>
  <si>
    <t>ASESOR(A) DIRECTOR (A) EJECUTIVO</t>
  </si>
  <si>
    <t>PEDRO V. ANT. CASTELLANOS C.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</si>
  <si>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</si>
  <si>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PABLO FRANCISCO DE LA MOTA S.</t>
  </si>
  <si>
    <t xml:space="preserve"> SUBDIRECCION</t>
  </si>
  <si>
    <t xml:space="preserve"> DESPACHO </t>
  </si>
  <si>
    <t>SUB-DIRECTOR</t>
  </si>
  <si>
    <t>BELLANIRA CONCEPCION SANCHEZ</t>
  </si>
  <si>
    <t xml:space="preserve">SECRETARIA </t>
  </si>
  <si>
    <t>ASESORA DIRECCION TECNICO</t>
  </si>
  <si>
    <t>ELSY CAROLINA NIÑO NÚÑEZ</t>
  </si>
  <si>
    <t>MARIA ALTAGRACIA MARTINEZ</t>
  </si>
  <si>
    <t>LUIS RAMON BERAS</t>
  </si>
  <si>
    <t>MENSAJERO EXTERNO</t>
  </si>
  <si>
    <t>MALVIN ALEXANDER MAYHEW ANDUJAR</t>
  </si>
  <si>
    <t>AUX. ATENCION AL CIUDADANO</t>
  </si>
  <si>
    <t>JESUS SILVESTRE</t>
  </si>
  <si>
    <t>PROMOTOR</t>
  </si>
  <si>
    <t>HECTOR DANIEL MADE SANO</t>
  </si>
  <si>
    <t>JUDITH BUENO MARTINEZ</t>
  </si>
  <si>
    <t>JURIDICA</t>
  </si>
  <si>
    <t>ASESORA JURIDICA</t>
  </si>
  <si>
    <t>SANTA MARGARITA RODRIGUEZ</t>
  </si>
  <si>
    <t>SECRETARIA</t>
  </si>
  <si>
    <t>SUPERVISOR DE ALMACEN Y SUMINISTRO</t>
  </si>
  <si>
    <t>TOTAL DESCUENTOS</t>
  </si>
  <si>
    <t>GENERO</t>
  </si>
  <si>
    <t>RECURSOS HUMANOS</t>
  </si>
  <si>
    <t xml:space="preserve">ANALISTA ESTADISTICO </t>
  </si>
  <si>
    <t>REINA CHARLES</t>
  </si>
  <si>
    <t>HEIDY LISBET REYES NUÑEZ</t>
  </si>
  <si>
    <t>LEOPOLDO MOTA</t>
  </si>
  <si>
    <t>YOHANY ELIZABETH GOMEZ DIAZ</t>
  </si>
  <si>
    <t>MARIA ALTAGRACIA DE LA CRUZ</t>
  </si>
  <si>
    <t>M</t>
  </si>
  <si>
    <t>F</t>
  </si>
  <si>
    <t>DIRECCION TECNICA</t>
  </si>
  <si>
    <t>INVESTIGACION ANALISIS Y DIVULGACION</t>
  </si>
  <si>
    <t xml:space="preserve"> Empleados Fijos Correspondiente al Mes de Julio- 2021</t>
  </si>
  <si>
    <t>Total:</t>
  </si>
  <si>
    <t>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</si>
</sst>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14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8"/>
      <color rgb="FF000000"/>
      <name val="Arial"/>
      <family val="2"/>
    </font>
    <font>
      <sz val="8"/>
      <color theme="1" tint="4.9989318521683403E-2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0" fillId="0" borderId="0" xfId="0" applyBorder="1"/>
    <xf numFmtId="0" fontId="4" fillId="0" borderId="0" xfId="1" applyFont="1"/>
    <xf numFmtId="0" fontId="4" fillId="0" borderId="0" xfId="1" applyNumberFormat="1" applyFont="1"/>
    <xf numFmtId="4" fontId="4" fillId="0" borderId="0" xfId="1" applyNumberFormat="1" applyFont="1"/>
    <xf numFmtId="4" fontId="4" fillId="0" borderId="3" xfId="1" applyNumberFormat="1" applyFont="1" applyFill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wrapText="1"/>
    </xf>
    <xf numFmtId="4" fontId="4" fillId="0" borderId="0" xfId="1" applyNumberFormat="1" applyFont="1" applyAlignment="1">
      <alignment wrapText="1"/>
    </xf>
    <xf numFmtId="0" fontId="4" fillId="0" borderId="0" xfId="1" applyFont="1" applyAlignment="1">
      <alignment vertical="center" wrapText="1"/>
    </xf>
    <xf numFmtId="4" fontId="4" fillId="0" borderId="3" xfId="1" applyNumberFormat="1" applyFont="1" applyBorder="1" applyAlignment="1">
      <alignment vertical="center"/>
    </xf>
    <xf numFmtId="0" fontId="4" fillId="2" borderId="0" xfId="1" applyFont="1" applyFill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3" xfId="1" applyFont="1" applyFill="1" applyBorder="1" applyAlignment="1">
      <alignment horizontal="right" vertical="center" wrapText="1"/>
    </xf>
    <xf numFmtId="0" fontId="4" fillId="0" borderId="3" xfId="1" applyNumberFormat="1" applyFont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vertical="center" wrapText="1"/>
    </xf>
    <xf numFmtId="0" fontId="4" fillId="0" borderId="3" xfId="1" applyFont="1" applyBorder="1" applyAlignment="1">
      <alignment vertical="center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 wrapText="1"/>
    </xf>
    <xf numFmtId="4" fontId="4" fillId="2" borderId="3" xfId="1" applyNumberFormat="1" applyFont="1" applyFill="1" applyBorder="1" applyAlignment="1">
      <alignment vertical="center"/>
    </xf>
    <xf numFmtId="0" fontId="4" fillId="0" borderId="5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vertical="center" wrapText="1"/>
    </xf>
    <xf numFmtId="4" fontId="4" fillId="0" borderId="3" xfId="1" applyNumberFormat="1" applyFont="1" applyFill="1" applyBorder="1" applyAlignment="1">
      <alignment vertical="center"/>
    </xf>
    <xf numFmtId="0" fontId="5" fillId="0" borderId="3" xfId="1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6" xfId="1" applyNumberFormat="1" applyFont="1" applyBorder="1" applyAlignment="1">
      <alignment vertical="center" wrapText="1"/>
    </xf>
    <xf numFmtId="0" fontId="10" fillId="0" borderId="5" xfId="1" applyFont="1" applyBorder="1" applyAlignment="1">
      <alignment horizontal="left" vertical="center" wrapText="1"/>
    </xf>
    <xf numFmtId="0" fontId="4" fillId="0" borderId="8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4" xfId="1" applyFont="1" applyBorder="1" applyAlignment="1">
      <alignment horizontal="left" vertical="center" wrapText="1"/>
    </xf>
    <xf numFmtId="4" fontId="4" fillId="0" borderId="4" xfId="1" applyNumberFormat="1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4" fillId="0" borderId="0" xfId="1" applyFont="1" applyBorder="1" applyAlignment="1">
      <alignment horizontal="right" wrapText="1"/>
    </xf>
    <xf numFmtId="0" fontId="4" fillId="0" borderId="0" xfId="1" applyFont="1" applyBorder="1" applyAlignment="1">
      <alignment horizontal="center" wrapText="1"/>
    </xf>
    <xf numFmtId="4" fontId="4" fillId="0" borderId="0" xfId="1" applyNumberFormat="1" applyFont="1" applyBorder="1" applyAlignment="1">
      <alignment horizontal="right" wrapText="1"/>
    </xf>
    <xf numFmtId="0" fontId="6" fillId="0" borderId="0" xfId="0" applyFont="1"/>
    <xf numFmtId="0" fontId="4" fillId="0" borderId="5" xfId="1" applyFont="1" applyBorder="1" applyAlignment="1">
      <alignment horizontal="left" wrapText="1"/>
    </xf>
    <xf numFmtId="0" fontId="4" fillId="0" borderId="9" xfId="1" applyFont="1" applyBorder="1" applyAlignment="1">
      <alignment horizontal="center" vertical="center"/>
    </xf>
    <xf numFmtId="0" fontId="4" fillId="0" borderId="3" xfId="1" applyFont="1" applyBorder="1" applyAlignment="1">
      <alignment horizontal="left"/>
    </xf>
    <xf numFmtId="0" fontId="4" fillId="0" borderId="3" xfId="1" applyFont="1" applyBorder="1"/>
    <xf numFmtId="0" fontId="4" fillId="0" borderId="3" xfId="1" applyNumberFormat="1" applyFont="1" applyBorder="1"/>
    <xf numFmtId="4" fontId="4" fillId="0" borderId="3" xfId="1" applyNumberFormat="1" applyFont="1" applyBorder="1"/>
    <xf numFmtId="0" fontId="6" fillId="0" borderId="3" xfId="0" applyFont="1" applyBorder="1"/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3" fontId="6" fillId="0" borderId="0" xfId="2" applyFont="1" applyAlignment="1">
      <alignment vertical="center"/>
    </xf>
    <xf numFmtId="0" fontId="6" fillId="0" borderId="4" xfId="0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88</xdr:row>
      <xdr:rowOff>47625</xdr:rowOff>
    </xdr:from>
    <xdr:to>
      <xdr:col>4</xdr:col>
      <xdr:colOff>716279</xdr:colOff>
      <xdr:row>88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89</xdr:row>
      <xdr:rowOff>57150</xdr:rowOff>
    </xdr:from>
    <xdr:to>
      <xdr:col>4</xdr:col>
      <xdr:colOff>790575</xdr:colOff>
      <xdr:row>89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3</xdr:col>
      <xdr:colOff>68406</xdr:colOff>
      <xdr:row>0</xdr:row>
      <xdr:rowOff>0</xdr:rowOff>
    </xdr:from>
    <xdr:to>
      <xdr:col>4</xdr:col>
      <xdr:colOff>1904132</xdr:colOff>
      <xdr:row>0</xdr:row>
      <xdr:rowOff>1543050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06781" y="0"/>
          <a:ext cx="399790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1028700</xdr:colOff>
      <xdr:row>88</xdr:row>
      <xdr:rowOff>21507</xdr:rowOff>
    </xdr:from>
    <xdr:to>
      <xdr:col>4</xdr:col>
      <xdr:colOff>1895475</xdr:colOff>
      <xdr:row>98</xdr:row>
      <xdr:rowOff>151087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31025382"/>
          <a:ext cx="5572125" cy="20345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2"/>
  <sheetViews>
    <sheetView tabSelected="1" showOutlineSymbols="0" zoomScaleNormal="100" workbookViewId="0">
      <selection activeCell="A69" sqref="A69"/>
    </sheetView>
  </sheetViews>
  <sheetFormatPr baseColWidth="10" defaultColWidth="11.42578125" defaultRowHeight="15" x14ac:dyDescent="0.25"/>
  <cols>
    <col min="1" max="1" width="5" customWidth="1"/>
    <col min="2" max="2" width="30.7109375" customWidth="1"/>
    <col min="3" max="3" width="7.42578125" customWidth="1"/>
    <col min="4" max="4" width="32.42578125" bestFit="1" customWidth="1"/>
    <col min="5" max="5" width="30.7109375" customWidth="1"/>
    <col min="6" max="6" width="19.140625" bestFit="1" customWidth="1"/>
    <col min="7" max="7" width="10.7109375" customWidth="1"/>
    <col min="8" max="8" width="12.7109375" customWidth="1"/>
    <col min="9" max="9" width="11.7109375" customWidth="1"/>
    <col min="10" max="10" width="16.42578125" customWidth="1"/>
    <col min="11" max="11" width="15.85546875" customWidth="1"/>
  </cols>
  <sheetData>
    <row r="1" spans="1:13" ht="130.5" customHeight="1" x14ac:dyDescent="0.3">
      <c r="A1" s="44" t="s">
        <v>98</v>
      </c>
      <c r="B1" s="44"/>
      <c r="C1" s="44"/>
      <c r="D1" s="44"/>
      <c r="E1" s="44"/>
      <c r="F1" s="44"/>
      <c r="G1" s="44"/>
      <c r="H1" s="44"/>
      <c r="I1" s="44"/>
    </row>
    <row r="2" spans="1:13" ht="26.25" customHeight="1" x14ac:dyDescent="0.25">
      <c r="A2" s="43" t="s">
        <v>134</v>
      </c>
      <c r="B2" s="43"/>
      <c r="C2" s="43"/>
      <c r="D2" s="43"/>
      <c r="E2" s="43"/>
      <c r="F2" s="43"/>
      <c r="G2" s="43"/>
      <c r="H2" s="43"/>
      <c r="I2" s="43"/>
    </row>
    <row r="3" spans="1:13" ht="37.5" customHeight="1" x14ac:dyDescent="0.25">
      <c r="A3" s="8" t="s">
        <v>50</v>
      </c>
      <c r="B3" s="7" t="s">
        <v>0</v>
      </c>
      <c r="C3" s="7" t="s">
        <v>122</v>
      </c>
      <c r="D3" s="7" t="s">
        <v>40</v>
      </c>
      <c r="E3" s="7" t="s">
        <v>31</v>
      </c>
      <c r="F3" s="7" t="s">
        <v>32</v>
      </c>
      <c r="G3" s="9" t="s">
        <v>48</v>
      </c>
      <c r="H3" s="19" t="s">
        <v>121</v>
      </c>
      <c r="I3" s="18" t="s">
        <v>136</v>
      </c>
    </row>
    <row r="4" spans="1:13" ht="18" customHeight="1" x14ac:dyDescent="0.25">
      <c r="A4" s="45"/>
      <c r="B4" s="51"/>
      <c r="C4" s="52"/>
      <c r="D4" s="53"/>
      <c r="E4" s="54"/>
      <c r="F4" s="55"/>
      <c r="G4" s="56"/>
      <c r="H4" s="50"/>
      <c r="I4" s="57"/>
    </row>
    <row r="5" spans="1:13" ht="18" customHeight="1" x14ac:dyDescent="0.25">
      <c r="A5" s="25">
        <v>1</v>
      </c>
      <c r="B5" s="28" t="s">
        <v>71</v>
      </c>
      <c r="C5" s="22" t="s">
        <v>130</v>
      </c>
      <c r="D5" s="15" t="s">
        <v>101</v>
      </c>
      <c r="E5" s="20" t="s">
        <v>72</v>
      </c>
      <c r="F5" s="17" t="s">
        <v>36</v>
      </c>
      <c r="G5" s="12">
        <v>175000</v>
      </c>
      <c r="H5" s="58">
        <v>39198.639999999999</v>
      </c>
      <c r="I5" s="29">
        <f>G5-H5</f>
        <v>135801.35999999999</v>
      </c>
      <c r="J5" s="4"/>
      <c r="K5" s="3"/>
      <c r="L5" s="5"/>
    </row>
    <row r="6" spans="1:13" ht="18" customHeight="1" x14ac:dyDescent="0.25">
      <c r="A6" s="25">
        <f>A5+1</f>
        <v>2</v>
      </c>
      <c r="B6" s="28" t="s">
        <v>99</v>
      </c>
      <c r="C6" s="23" t="s">
        <v>130</v>
      </c>
      <c r="D6" s="15" t="s">
        <v>100</v>
      </c>
      <c r="E6" s="20" t="s">
        <v>102</v>
      </c>
      <c r="F6" s="17" t="s">
        <v>36</v>
      </c>
      <c r="G6" s="12">
        <v>140000</v>
      </c>
      <c r="H6" s="58">
        <v>29695.27</v>
      </c>
      <c r="I6" s="29">
        <f t="shared" ref="I6:I67" si="0">G6-H6</f>
        <v>110304.73</v>
      </c>
      <c r="J6" s="4"/>
      <c r="K6" s="3"/>
      <c r="L6" s="5"/>
    </row>
    <row r="7" spans="1:13" ht="18" customHeight="1" x14ac:dyDescent="0.25">
      <c r="A7" s="25">
        <f t="shared" ref="A7" si="1">A6+1</f>
        <v>3</v>
      </c>
      <c r="B7" s="28" t="s">
        <v>73</v>
      </c>
      <c r="C7" s="23" t="s">
        <v>131</v>
      </c>
      <c r="D7" s="15" t="s">
        <v>95</v>
      </c>
      <c r="E7" s="20" t="s">
        <v>96</v>
      </c>
      <c r="F7" s="17" t="s">
        <v>37</v>
      </c>
      <c r="G7" s="12">
        <v>80000</v>
      </c>
      <c r="H7" s="58">
        <v>12153.87</v>
      </c>
      <c r="I7" s="29">
        <f t="shared" si="0"/>
        <v>67846.13</v>
      </c>
      <c r="J7" s="4"/>
      <c r="K7" s="3"/>
      <c r="L7" s="10"/>
    </row>
    <row r="8" spans="1:13" ht="18" customHeight="1" x14ac:dyDescent="0.25">
      <c r="A8" s="25">
        <v>4</v>
      </c>
      <c r="B8" s="28" t="s">
        <v>78</v>
      </c>
      <c r="C8" s="23" t="s">
        <v>131</v>
      </c>
      <c r="D8" s="15" t="s">
        <v>95</v>
      </c>
      <c r="E8" s="20" t="s">
        <v>79</v>
      </c>
      <c r="F8" s="17" t="s">
        <v>37</v>
      </c>
      <c r="G8" s="12">
        <v>25000</v>
      </c>
      <c r="H8" s="58">
        <v>1502.5</v>
      </c>
      <c r="I8" s="29">
        <f t="shared" si="0"/>
        <v>23497.5</v>
      </c>
      <c r="J8" s="4"/>
      <c r="K8" s="3"/>
      <c r="L8" s="10"/>
    </row>
    <row r="9" spans="1:13" ht="18" customHeight="1" x14ac:dyDescent="0.25">
      <c r="A9" s="46"/>
      <c r="B9" s="30" t="s">
        <v>64</v>
      </c>
      <c r="C9" s="24"/>
      <c r="D9" s="14"/>
      <c r="E9" s="31">
        <f>COUNTA(E4:E8)</f>
        <v>4</v>
      </c>
      <c r="F9" s="31"/>
      <c r="G9" s="32">
        <f>SUM(G5:G8)</f>
        <v>420000</v>
      </c>
      <c r="H9" s="58">
        <f>SUM(H5:H8)</f>
        <v>82550.28</v>
      </c>
      <c r="I9" s="29">
        <f t="shared" si="0"/>
        <v>337449.72</v>
      </c>
      <c r="M9" s="4"/>
    </row>
    <row r="10" spans="1:13" ht="18" customHeight="1" x14ac:dyDescent="0.25">
      <c r="A10" s="46"/>
      <c r="B10" s="30"/>
      <c r="C10" s="24"/>
      <c r="D10" s="14"/>
      <c r="E10" s="33"/>
      <c r="F10" s="33"/>
      <c r="G10" s="32"/>
      <c r="H10" s="59"/>
      <c r="I10" s="29"/>
      <c r="M10" s="4"/>
    </row>
    <row r="11" spans="1:13" ht="18" customHeight="1" x14ac:dyDescent="0.25">
      <c r="A11" s="25">
        <f>+A8+1</f>
        <v>5</v>
      </c>
      <c r="B11" s="28" t="s">
        <v>12</v>
      </c>
      <c r="C11" s="23" t="s">
        <v>131</v>
      </c>
      <c r="D11" s="14" t="s">
        <v>123</v>
      </c>
      <c r="E11" s="20" t="s">
        <v>55</v>
      </c>
      <c r="F11" s="20" t="s">
        <v>34</v>
      </c>
      <c r="G11" s="12">
        <v>45000</v>
      </c>
      <c r="H11" s="58">
        <v>5232.83</v>
      </c>
      <c r="I11" s="29">
        <f t="shared" si="0"/>
        <v>39767.17</v>
      </c>
      <c r="M11" s="4"/>
    </row>
    <row r="12" spans="1:13" ht="18" customHeight="1" x14ac:dyDescent="0.25">
      <c r="A12" s="25">
        <f>A11+1</f>
        <v>6</v>
      </c>
      <c r="B12" s="28" t="s">
        <v>27</v>
      </c>
      <c r="C12" s="23" t="s">
        <v>131</v>
      </c>
      <c r="D12" s="14" t="s">
        <v>123</v>
      </c>
      <c r="E12" s="20" t="s">
        <v>53</v>
      </c>
      <c r="F12" s="20" t="s">
        <v>35</v>
      </c>
      <c r="G12" s="12">
        <v>19800</v>
      </c>
      <c r="H12" s="58">
        <v>2385.3000000000002</v>
      </c>
      <c r="I12" s="29">
        <f t="shared" si="0"/>
        <v>17414.7</v>
      </c>
      <c r="J12" s="4"/>
      <c r="K12" s="3"/>
      <c r="L12" s="5"/>
      <c r="M12" s="4"/>
    </row>
    <row r="13" spans="1:13" ht="18" customHeight="1" x14ac:dyDescent="0.25">
      <c r="A13" s="25"/>
      <c r="B13" s="30" t="s">
        <v>64</v>
      </c>
      <c r="C13" s="24"/>
      <c r="D13" s="15"/>
      <c r="E13" s="20">
        <f>COUNTA(E11:E12)</f>
        <v>2</v>
      </c>
      <c r="F13" s="20"/>
      <c r="G13" s="12">
        <f>SUM(G11:G12)</f>
        <v>64800</v>
      </c>
      <c r="H13" s="58">
        <f>SUM(H11:H12)</f>
        <v>7618.13</v>
      </c>
      <c r="I13" s="29">
        <f t="shared" si="0"/>
        <v>57181.87</v>
      </c>
      <c r="M13" s="4"/>
    </row>
    <row r="14" spans="1:13" ht="18" customHeight="1" x14ac:dyDescent="0.25">
      <c r="A14" s="25"/>
      <c r="B14" s="28"/>
      <c r="C14" s="23"/>
      <c r="D14" s="15"/>
      <c r="E14" s="20"/>
      <c r="F14" s="20"/>
      <c r="G14" s="21"/>
      <c r="H14" s="59"/>
      <c r="I14" s="29"/>
      <c r="M14" s="4"/>
    </row>
    <row r="15" spans="1:13" ht="18" customHeight="1" x14ac:dyDescent="0.25">
      <c r="A15" s="25">
        <f>A12+1</f>
        <v>7</v>
      </c>
      <c r="B15" s="28" t="s">
        <v>115</v>
      </c>
      <c r="C15" s="23" t="s">
        <v>131</v>
      </c>
      <c r="D15" s="14" t="s">
        <v>116</v>
      </c>
      <c r="E15" s="20" t="s">
        <v>117</v>
      </c>
      <c r="F15" s="20" t="s">
        <v>37</v>
      </c>
      <c r="G15" s="12">
        <v>45000</v>
      </c>
      <c r="H15" s="58">
        <v>3832.83</v>
      </c>
      <c r="I15" s="29">
        <f t="shared" si="0"/>
        <v>41167.17</v>
      </c>
      <c r="M15" s="4"/>
    </row>
    <row r="16" spans="1:13" ht="18" customHeight="1" x14ac:dyDescent="0.25">
      <c r="A16" s="25"/>
      <c r="B16" s="30" t="s">
        <v>64</v>
      </c>
      <c r="C16" s="24"/>
      <c r="D16" s="15"/>
      <c r="E16" s="20">
        <f>COUNTA(E15:E15)</f>
        <v>1</v>
      </c>
      <c r="F16" s="20"/>
      <c r="G16" s="12">
        <f>SUM(G15+G14)</f>
        <v>45000</v>
      </c>
      <c r="H16" s="58">
        <f>SUM(H15)</f>
        <v>3832.83</v>
      </c>
      <c r="I16" s="29">
        <f t="shared" si="0"/>
        <v>41167.17</v>
      </c>
      <c r="M16" s="4"/>
    </row>
    <row r="17" spans="1:13" ht="18" customHeight="1" x14ac:dyDescent="0.25">
      <c r="A17" s="25"/>
      <c r="B17" s="28"/>
      <c r="C17" s="23"/>
      <c r="D17" s="15"/>
      <c r="E17" s="20"/>
      <c r="F17" s="20"/>
      <c r="G17" s="21"/>
      <c r="H17" s="59"/>
      <c r="I17" s="29"/>
      <c r="M17" s="4"/>
    </row>
    <row r="18" spans="1:13" ht="18" customHeight="1" x14ac:dyDescent="0.25">
      <c r="A18" s="25">
        <f>A15+1</f>
        <v>8</v>
      </c>
      <c r="B18" s="28" t="s">
        <v>28</v>
      </c>
      <c r="C18" s="23" t="s">
        <v>131</v>
      </c>
      <c r="D18" s="15" t="s">
        <v>33</v>
      </c>
      <c r="E18" s="20" t="s">
        <v>56</v>
      </c>
      <c r="F18" s="20" t="s">
        <v>35</v>
      </c>
      <c r="G18" s="12">
        <v>13933.33</v>
      </c>
      <c r="H18" s="60">
        <v>848.46</v>
      </c>
      <c r="I18" s="29">
        <f t="shared" si="0"/>
        <v>13084.87</v>
      </c>
    </row>
    <row r="19" spans="1:13" ht="18" customHeight="1" x14ac:dyDescent="0.25">
      <c r="A19" s="25">
        <f>A18+1</f>
        <v>9</v>
      </c>
      <c r="B19" s="28" t="s">
        <v>21</v>
      </c>
      <c r="C19" s="23" t="s">
        <v>131</v>
      </c>
      <c r="D19" s="15" t="s">
        <v>33</v>
      </c>
      <c r="E19" s="20" t="s">
        <v>22</v>
      </c>
      <c r="F19" s="20" t="s">
        <v>34</v>
      </c>
      <c r="G19" s="12">
        <v>19800</v>
      </c>
      <c r="H19" s="60">
        <v>1195.18</v>
      </c>
      <c r="I19" s="29">
        <f t="shared" si="0"/>
        <v>18604.82</v>
      </c>
    </row>
    <row r="20" spans="1:13" ht="18" customHeight="1" x14ac:dyDescent="0.25">
      <c r="A20" s="25">
        <f>A19+1</f>
        <v>10</v>
      </c>
      <c r="B20" s="28" t="s">
        <v>13</v>
      </c>
      <c r="C20" s="23" t="s">
        <v>131</v>
      </c>
      <c r="D20" s="15" t="s">
        <v>33</v>
      </c>
      <c r="E20" s="20" t="s">
        <v>54</v>
      </c>
      <c r="F20" s="20" t="s">
        <v>34</v>
      </c>
      <c r="G20" s="12">
        <v>50000</v>
      </c>
      <c r="H20" s="60">
        <v>7888.2</v>
      </c>
      <c r="I20" s="29">
        <f t="shared" si="0"/>
        <v>42111.8</v>
      </c>
    </row>
    <row r="21" spans="1:13" ht="18" customHeight="1" x14ac:dyDescent="0.25">
      <c r="A21" s="46"/>
      <c r="B21" s="30" t="s">
        <v>64</v>
      </c>
      <c r="C21" s="24"/>
      <c r="D21" s="15"/>
      <c r="E21" s="20">
        <f>COUNTA(E18:E20)</f>
        <v>3</v>
      </c>
      <c r="F21" s="20"/>
      <c r="G21" s="12">
        <f>SUM(G18:G20)</f>
        <v>83733.33</v>
      </c>
      <c r="H21" s="60">
        <f>SUM(H18:H20)</f>
        <v>9931.84</v>
      </c>
      <c r="I21" s="29">
        <f t="shared" si="0"/>
        <v>73801.490000000005</v>
      </c>
    </row>
    <row r="22" spans="1:13" ht="18" customHeight="1" x14ac:dyDescent="0.25">
      <c r="A22" s="46"/>
      <c r="B22" s="28"/>
      <c r="C22" s="23"/>
      <c r="D22" s="15"/>
      <c r="E22" s="20"/>
      <c r="F22" s="20"/>
      <c r="G22" s="12"/>
      <c r="H22" s="59"/>
      <c r="I22" s="29"/>
    </row>
    <row r="23" spans="1:13" ht="18" customHeight="1" x14ac:dyDescent="0.25">
      <c r="A23" s="25">
        <v>12</v>
      </c>
      <c r="B23" s="34" t="s">
        <v>76</v>
      </c>
      <c r="C23" s="25" t="s">
        <v>131</v>
      </c>
      <c r="D23" s="15" t="s">
        <v>94</v>
      </c>
      <c r="E23" s="35" t="s">
        <v>77</v>
      </c>
      <c r="F23" s="20" t="s">
        <v>35</v>
      </c>
      <c r="G23" s="12">
        <v>18000</v>
      </c>
      <c r="H23" s="58">
        <v>1088.8</v>
      </c>
      <c r="I23" s="29">
        <f t="shared" si="0"/>
        <v>16911.2</v>
      </c>
      <c r="M23" s="4"/>
    </row>
    <row r="24" spans="1:13" ht="18" customHeight="1" x14ac:dyDescent="0.25">
      <c r="A24" s="46"/>
      <c r="B24" s="30" t="s">
        <v>64</v>
      </c>
      <c r="C24" s="24"/>
      <c r="D24" s="15"/>
      <c r="E24" s="20">
        <f>COUNTA(E23:E23)</f>
        <v>1</v>
      </c>
      <c r="F24" s="20"/>
      <c r="G24" s="12">
        <f>SUM(G23:G23)</f>
        <v>18000</v>
      </c>
      <c r="H24" s="58">
        <f>SUM(H23)</f>
        <v>1088.8</v>
      </c>
      <c r="I24" s="29">
        <f t="shared" si="0"/>
        <v>16911.2</v>
      </c>
      <c r="M24" s="3"/>
    </row>
    <row r="25" spans="1:13" ht="18" customHeight="1" x14ac:dyDescent="0.25">
      <c r="A25" s="46"/>
      <c r="B25" s="30"/>
      <c r="C25" s="24"/>
      <c r="D25" s="15"/>
      <c r="E25" s="20"/>
      <c r="F25" s="20"/>
      <c r="G25" s="12"/>
      <c r="H25" s="59"/>
      <c r="I25" s="29"/>
      <c r="M25" s="3"/>
    </row>
    <row r="26" spans="1:13" ht="18" customHeight="1" x14ac:dyDescent="0.25">
      <c r="A26" s="25">
        <f>A23+1</f>
        <v>13</v>
      </c>
      <c r="B26" s="28" t="s">
        <v>44</v>
      </c>
      <c r="C26" s="23" t="s">
        <v>131</v>
      </c>
      <c r="D26" s="15" t="s">
        <v>51</v>
      </c>
      <c r="E26" s="20" t="s">
        <v>1</v>
      </c>
      <c r="F26" s="17" t="s">
        <v>34</v>
      </c>
      <c r="G26" s="12">
        <v>29400</v>
      </c>
      <c r="H26" s="58">
        <v>2112.54</v>
      </c>
      <c r="I26" s="29">
        <f t="shared" si="0"/>
        <v>27287.46</v>
      </c>
      <c r="M26" s="3"/>
    </row>
    <row r="27" spans="1:13" ht="18" customHeight="1" x14ac:dyDescent="0.25">
      <c r="A27" s="25">
        <f t="shared" ref="A27:A45" si="2">A26+1</f>
        <v>14</v>
      </c>
      <c r="B27" s="13" t="s">
        <v>42</v>
      </c>
      <c r="C27" s="26" t="s">
        <v>130</v>
      </c>
      <c r="D27" s="15" t="s">
        <v>51</v>
      </c>
      <c r="E27" s="20" t="s">
        <v>52</v>
      </c>
      <c r="F27" s="17" t="s">
        <v>34</v>
      </c>
      <c r="G27" s="12">
        <v>11000</v>
      </c>
      <c r="H27" s="59">
        <v>675.1</v>
      </c>
      <c r="I27" s="29">
        <f t="shared" si="0"/>
        <v>10324.9</v>
      </c>
      <c r="M27" s="3"/>
    </row>
    <row r="28" spans="1:13" ht="18" customHeight="1" x14ac:dyDescent="0.25">
      <c r="A28" s="25">
        <f t="shared" si="2"/>
        <v>15</v>
      </c>
      <c r="B28" s="13" t="s">
        <v>4</v>
      </c>
      <c r="C28" s="26" t="s">
        <v>130</v>
      </c>
      <c r="D28" s="15" t="s">
        <v>51</v>
      </c>
      <c r="E28" s="20" t="s">
        <v>5</v>
      </c>
      <c r="F28" s="17" t="s">
        <v>38</v>
      </c>
      <c r="G28" s="12">
        <v>11000</v>
      </c>
      <c r="H28" s="59">
        <v>675.1</v>
      </c>
      <c r="I28" s="29">
        <f t="shared" si="0"/>
        <v>10324.9</v>
      </c>
      <c r="M28" s="3"/>
    </row>
    <row r="29" spans="1:13" ht="18" customHeight="1" x14ac:dyDescent="0.25">
      <c r="A29" s="25">
        <f t="shared" si="2"/>
        <v>16</v>
      </c>
      <c r="B29" s="13" t="s">
        <v>45</v>
      </c>
      <c r="C29" s="26" t="s">
        <v>130</v>
      </c>
      <c r="D29" s="15" t="s">
        <v>51</v>
      </c>
      <c r="E29" s="20" t="s">
        <v>8</v>
      </c>
      <c r="F29" s="17" t="s">
        <v>37</v>
      </c>
      <c r="G29" s="12">
        <v>26250</v>
      </c>
      <c r="H29" s="58">
        <v>2766.5</v>
      </c>
      <c r="I29" s="29">
        <f t="shared" si="0"/>
        <v>23483.5</v>
      </c>
      <c r="M29" s="3"/>
    </row>
    <row r="30" spans="1:13" ht="18" customHeight="1" x14ac:dyDescent="0.25">
      <c r="A30" s="25">
        <f t="shared" si="2"/>
        <v>17</v>
      </c>
      <c r="B30" s="13" t="s">
        <v>118</v>
      </c>
      <c r="C30" s="26" t="s">
        <v>131</v>
      </c>
      <c r="D30" s="15" t="s">
        <v>51</v>
      </c>
      <c r="E30" s="20" t="s">
        <v>119</v>
      </c>
      <c r="F30" s="17" t="s">
        <v>38</v>
      </c>
      <c r="G30" s="12">
        <v>20000</v>
      </c>
      <c r="H30" s="58">
        <v>1207</v>
      </c>
      <c r="I30" s="29">
        <f t="shared" si="0"/>
        <v>18793</v>
      </c>
      <c r="M30" s="3"/>
    </row>
    <row r="31" spans="1:13" ht="18" customHeight="1" x14ac:dyDescent="0.25">
      <c r="A31" s="25">
        <f t="shared" si="2"/>
        <v>18</v>
      </c>
      <c r="B31" s="13" t="s">
        <v>46</v>
      </c>
      <c r="C31" s="26" t="s">
        <v>131</v>
      </c>
      <c r="D31" s="15" t="s">
        <v>51</v>
      </c>
      <c r="E31" s="20" t="s">
        <v>3</v>
      </c>
      <c r="F31" s="17" t="s">
        <v>38</v>
      </c>
      <c r="G31" s="12">
        <v>11000</v>
      </c>
      <c r="H31" s="58">
        <v>1025.0999999999999</v>
      </c>
      <c r="I31" s="29">
        <f t="shared" si="0"/>
        <v>9974.9</v>
      </c>
      <c r="M31" s="3"/>
    </row>
    <row r="32" spans="1:13" ht="18" customHeight="1" x14ac:dyDescent="0.25">
      <c r="A32" s="25">
        <f t="shared" si="2"/>
        <v>19</v>
      </c>
      <c r="B32" s="13" t="s">
        <v>9</v>
      </c>
      <c r="C32" s="26" t="s">
        <v>130</v>
      </c>
      <c r="D32" s="15" t="s">
        <v>51</v>
      </c>
      <c r="E32" s="20" t="s">
        <v>6</v>
      </c>
      <c r="F32" s="17" t="s">
        <v>38</v>
      </c>
      <c r="G32" s="12">
        <v>18700</v>
      </c>
      <c r="H32" s="58">
        <v>1480.17</v>
      </c>
      <c r="I32" s="29">
        <f t="shared" si="0"/>
        <v>17219.830000000002</v>
      </c>
      <c r="M32" s="3"/>
    </row>
    <row r="33" spans="1:13" ht="18" customHeight="1" x14ac:dyDescent="0.25">
      <c r="A33" s="25">
        <f t="shared" si="2"/>
        <v>20</v>
      </c>
      <c r="B33" s="13" t="s">
        <v>74</v>
      </c>
      <c r="C33" s="26" t="s">
        <v>131</v>
      </c>
      <c r="D33" s="15" t="s">
        <v>51</v>
      </c>
      <c r="E33" s="36" t="s">
        <v>3</v>
      </c>
      <c r="F33" s="17" t="s">
        <v>38</v>
      </c>
      <c r="G33" s="12">
        <v>15000</v>
      </c>
      <c r="H33" s="59">
        <v>911.5</v>
      </c>
      <c r="I33" s="29">
        <f t="shared" si="0"/>
        <v>14088.5</v>
      </c>
      <c r="M33" s="3"/>
    </row>
    <row r="34" spans="1:13" ht="18" customHeight="1" x14ac:dyDescent="0.25">
      <c r="A34" s="25">
        <f t="shared" si="2"/>
        <v>21</v>
      </c>
      <c r="B34" s="13" t="s">
        <v>128</v>
      </c>
      <c r="C34" s="26" t="s">
        <v>131</v>
      </c>
      <c r="D34" s="15" t="s">
        <v>51</v>
      </c>
      <c r="E34" s="36" t="s">
        <v>3</v>
      </c>
      <c r="F34" s="17" t="s">
        <v>38</v>
      </c>
      <c r="G34" s="12">
        <v>15000</v>
      </c>
      <c r="H34" s="59">
        <v>911.5</v>
      </c>
      <c r="I34" s="29">
        <f t="shared" si="0"/>
        <v>14088.5</v>
      </c>
      <c r="M34" s="3"/>
    </row>
    <row r="35" spans="1:13" ht="18" customHeight="1" x14ac:dyDescent="0.25">
      <c r="A35" s="25">
        <f t="shared" si="2"/>
        <v>22</v>
      </c>
      <c r="B35" s="13" t="s">
        <v>129</v>
      </c>
      <c r="C35" s="26" t="s">
        <v>131</v>
      </c>
      <c r="D35" s="15" t="s">
        <v>51</v>
      </c>
      <c r="E35" s="36" t="s">
        <v>3</v>
      </c>
      <c r="F35" s="17" t="s">
        <v>38</v>
      </c>
      <c r="G35" s="12">
        <v>15000</v>
      </c>
      <c r="H35" s="59">
        <v>911.5</v>
      </c>
      <c r="I35" s="29">
        <f t="shared" si="0"/>
        <v>14088.5</v>
      </c>
      <c r="M35" s="3"/>
    </row>
    <row r="36" spans="1:13" ht="18" customHeight="1" x14ac:dyDescent="0.25">
      <c r="A36" s="25">
        <f t="shared" si="2"/>
        <v>23</v>
      </c>
      <c r="B36" s="13" t="s">
        <v>97</v>
      </c>
      <c r="C36" s="26" t="s">
        <v>130</v>
      </c>
      <c r="D36" s="15" t="s">
        <v>51</v>
      </c>
      <c r="E36" s="11" t="s">
        <v>120</v>
      </c>
      <c r="F36" s="17" t="s">
        <v>35</v>
      </c>
      <c r="G36" s="12">
        <v>25000</v>
      </c>
      <c r="H36" s="58">
        <v>1502.5</v>
      </c>
      <c r="I36" s="29">
        <f t="shared" si="0"/>
        <v>23497.5</v>
      </c>
      <c r="M36" s="3"/>
    </row>
    <row r="37" spans="1:13" ht="18" customHeight="1" x14ac:dyDescent="0.25">
      <c r="A37" s="25">
        <f t="shared" si="2"/>
        <v>24</v>
      </c>
      <c r="B37" s="13" t="s">
        <v>80</v>
      </c>
      <c r="C37" s="26" t="s">
        <v>131</v>
      </c>
      <c r="D37" s="15" t="s">
        <v>51</v>
      </c>
      <c r="E37" s="11" t="s">
        <v>81</v>
      </c>
      <c r="F37" s="17" t="s">
        <v>35</v>
      </c>
      <c r="G37" s="12">
        <v>20000</v>
      </c>
      <c r="H37" s="58">
        <v>1207</v>
      </c>
      <c r="I37" s="29">
        <f t="shared" si="0"/>
        <v>18793</v>
      </c>
      <c r="M37" s="3"/>
    </row>
    <row r="38" spans="1:13" ht="18" customHeight="1" x14ac:dyDescent="0.25">
      <c r="A38" s="25">
        <f t="shared" si="2"/>
        <v>25</v>
      </c>
      <c r="B38" s="13" t="s">
        <v>82</v>
      </c>
      <c r="C38" s="26" t="s">
        <v>130</v>
      </c>
      <c r="D38" s="15" t="s">
        <v>51</v>
      </c>
      <c r="E38" s="11" t="s">
        <v>83</v>
      </c>
      <c r="F38" s="17" t="s">
        <v>35</v>
      </c>
      <c r="G38" s="12">
        <v>20000</v>
      </c>
      <c r="H38" s="58">
        <v>1207</v>
      </c>
      <c r="I38" s="29">
        <f t="shared" si="0"/>
        <v>18793</v>
      </c>
      <c r="M38" s="3"/>
    </row>
    <row r="39" spans="1:13" ht="18" customHeight="1" x14ac:dyDescent="0.25">
      <c r="A39" s="25">
        <f t="shared" si="2"/>
        <v>26</v>
      </c>
      <c r="B39" s="13" t="s">
        <v>86</v>
      </c>
      <c r="C39" s="26" t="s">
        <v>130</v>
      </c>
      <c r="D39" s="15" t="s">
        <v>51</v>
      </c>
      <c r="E39" s="11" t="s">
        <v>87</v>
      </c>
      <c r="F39" s="17" t="s">
        <v>35</v>
      </c>
      <c r="G39" s="12">
        <v>25000</v>
      </c>
      <c r="H39" s="58">
        <v>1502.5</v>
      </c>
      <c r="I39" s="29">
        <f t="shared" si="0"/>
        <v>23497.5</v>
      </c>
      <c r="M39" s="3"/>
    </row>
    <row r="40" spans="1:13" ht="18" customHeight="1" x14ac:dyDescent="0.25">
      <c r="A40" s="25">
        <f t="shared" si="2"/>
        <v>27</v>
      </c>
      <c r="B40" s="13" t="s">
        <v>88</v>
      </c>
      <c r="C40" s="26" t="s">
        <v>130</v>
      </c>
      <c r="D40" s="15" t="s">
        <v>51</v>
      </c>
      <c r="E40" s="11" t="s">
        <v>89</v>
      </c>
      <c r="F40" s="17" t="s">
        <v>35</v>
      </c>
      <c r="G40" s="12">
        <v>35000</v>
      </c>
      <c r="H40" s="58">
        <v>2093.5</v>
      </c>
      <c r="I40" s="29">
        <f t="shared" si="0"/>
        <v>32906.5</v>
      </c>
      <c r="M40" s="3"/>
    </row>
    <row r="41" spans="1:13" ht="18" customHeight="1" x14ac:dyDescent="0.25">
      <c r="A41" s="25">
        <f t="shared" si="2"/>
        <v>28</v>
      </c>
      <c r="B41" s="13" t="s">
        <v>90</v>
      </c>
      <c r="C41" s="26" t="s">
        <v>130</v>
      </c>
      <c r="D41" s="15" t="s">
        <v>51</v>
      </c>
      <c r="E41" s="11" t="s">
        <v>6</v>
      </c>
      <c r="F41" s="17" t="s">
        <v>38</v>
      </c>
      <c r="G41" s="12">
        <v>18000</v>
      </c>
      <c r="H41" s="58">
        <v>1088.8</v>
      </c>
      <c r="I41" s="29">
        <f t="shared" si="0"/>
        <v>16911.2</v>
      </c>
      <c r="M41" s="3"/>
    </row>
    <row r="42" spans="1:13" ht="18" customHeight="1" x14ac:dyDescent="0.25">
      <c r="A42" s="25">
        <f t="shared" si="2"/>
        <v>29</v>
      </c>
      <c r="B42" s="13" t="s">
        <v>91</v>
      </c>
      <c r="C42" s="26" t="s">
        <v>130</v>
      </c>
      <c r="D42" s="15" t="s">
        <v>51</v>
      </c>
      <c r="E42" s="11" t="s">
        <v>6</v>
      </c>
      <c r="F42" s="17" t="s">
        <v>38</v>
      </c>
      <c r="G42" s="12">
        <v>18000</v>
      </c>
      <c r="H42" s="58">
        <v>1088.8</v>
      </c>
      <c r="I42" s="29">
        <f t="shared" si="0"/>
        <v>16911.2</v>
      </c>
      <c r="M42" s="3"/>
    </row>
    <row r="43" spans="1:13" ht="18" customHeight="1" x14ac:dyDescent="0.25">
      <c r="A43" s="25">
        <f t="shared" si="2"/>
        <v>30</v>
      </c>
      <c r="B43" s="13" t="s">
        <v>107</v>
      </c>
      <c r="C43" s="26" t="s">
        <v>131</v>
      </c>
      <c r="D43" s="15" t="s">
        <v>51</v>
      </c>
      <c r="E43" s="11" t="s">
        <v>81</v>
      </c>
      <c r="F43" s="17" t="s">
        <v>38</v>
      </c>
      <c r="G43" s="12">
        <v>25000</v>
      </c>
      <c r="H43" s="58">
        <v>1502.5</v>
      </c>
      <c r="I43" s="29">
        <f t="shared" si="0"/>
        <v>23497.5</v>
      </c>
      <c r="M43" s="3"/>
    </row>
    <row r="44" spans="1:13" ht="18" customHeight="1" x14ac:dyDescent="0.25">
      <c r="A44" s="25">
        <f t="shared" si="2"/>
        <v>31</v>
      </c>
      <c r="B44" s="28" t="s">
        <v>103</v>
      </c>
      <c r="C44" s="23" t="s">
        <v>131</v>
      </c>
      <c r="D44" s="15" t="s">
        <v>51</v>
      </c>
      <c r="E44" s="20" t="s">
        <v>104</v>
      </c>
      <c r="F44" s="17" t="s">
        <v>35</v>
      </c>
      <c r="G44" s="12">
        <v>20000</v>
      </c>
      <c r="H44" s="58">
        <v>1207</v>
      </c>
      <c r="I44" s="29">
        <f t="shared" si="0"/>
        <v>18793</v>
      </c>
      <c r="M44" s="3"/>
    </row>
    <row r="45" spans="1:13" ht="18" customHeight="1" x14ac:dyDescent="0.25">
      <c r="A45" s="25">
        <f t="shared" si="2"/>
        <v>32</v>
      </c>
      <c r="B45" s="13" t="s">
        <v>108</v>
      </c>
      <c r="C45" s="26" t="s">
        <v>130</v>
      </c>
      <c r="D45" s="15" t="s">
        <v>51</v>
      </c>
      <c r="E45" s="11" t="s">
        <v>109</v>
      </c>
      <c r="F45" s="17" t="s">
        <v>38</v>
      </c>
      <c r="G45" s="12">
        <v>15000</v>
      </c>
      <c r="H45" s="58">
        <v>911.5</v>
      </c>
      <c r="I45" s="29">
        <f t="shared" si="0"/>
        <v>14088.5</v>
      </c>
      <c r="M45" s="3"/>
    </row>
    <row r="46" spans="1:13" ht="18" customHeight="1" x14ac:dyDescent="0.25">
      <c r="A46" s="46"/>
      <c r="B46" s="30" t="s">
        <v>64</v>
      </c>
      <c r="C46" s="24"/>
      <c r="D46" s="14"/>
      <c r="E46" s="31">
        <f>COUNTA(E26:E45)</f>
        <v>20</v>
      </c>
      <c r="F46" s="33"/>
      <c r="G46" s="12">
        <f>SUM(G26:G45)</f>
        <v>393350</v>
      </c>
      <c r="H46" s="58">
        <f>SUM(H26:H45)</f>
        <v>25987.11</v>
      </c>
      <c r="I46" s="29">
        <f t="shared" si="0"/>
        <v>367362.89</v>
      </c>
      <c r="M46" s="3"/>
    </row>
    <row r="47" spans="1:13" ht="18" customHeight="1" x14ac:dyDescent="0.25">
      <c r="A47" s="46"/>
      <c r="B47" s="30"/>
      <c r="C47" s="24"/>
      <c r="D47" s="14"/>
      <c r="E47" s="33"/>
      <c r="F47" s="33"/>
      <c r="G47" s="12"/>
      <c r="H47" s="59"/>
      <c r="I47" s="29"/>
      <c r="M47" s="3"/>
    </row>
    <row r="48" spans="1:13" ht="18" customHeight="1" x14ac:dyDescent="0.25">
      <c r="A48" s="25">
        <f>A45+1</f>
        <v>33</v>
      </c>
      <c r="B48" s="28" t="s">
        <v>10</v>
      </c>
      <c r="C48" s="23" t="s">
        <v>131</v>
      </c>
      <c r="D48" s="14" t="s">
        <v>68</v>
      </c>
      <c r="E48" s="20" t="s">
        <v>54</v>
      </c>
      <c r="F48" s="17" t="s">
        <v>34</v>
      </c>
      <c r="G48" s="12">
        <v>45000</v>
      </c>
      <c r="H48" s="58">
        <v>4182.83</v>
      </c>
      <c r="I48" s="29">
        <f t="shared" si="0"/>
        <v>40817.17</v>
      </c>
      <c r="M48" s="3"/>
    </row>
    <row r="49" spans="1:13" ht="18" customHeight="1" x14ac:dyDescent="0.25">
      <c r="A49" s="46"/>
      <c r="B49" s="30" t="s">
        <v>64</v>
      </c>
      <c r="C49" s="24"/>
      <c r="D49" s="30"/>
      <c r="E49" s="31">
        <f>COUNTA(E48:E48)</f>
        <v>1</v>
      </c>
      <c r="F49" s="37"/>
      <c r="G49" s="12">
        <f>SUM(G48)</f>
        <v>45000</v>
      </c>
      <c r="H49" s="58">
        <f>SUM(H48)</f>
        <v>4182.83</v>
      </c>
      <c r="I49" s="29">
        <f t="shared" si="0"/>
        <v>40817.17</v>
      </c>
      <c r="M49" s="3"/>
    </row>
    <row r="50" spans="1:13" ht="18" customHeight="1" x14ac:dyDescent="0.25">
      <c r="A50" s="46"/>
      <c r="B50" s="30"/>
      <c r="C50" s="24"/>
      <c r="D50" s="30"/>
      <c r="E50" s="31"/>
      <c r="F50" s="17"/>
      <c r="G50" s="12"/>
      <c r="H50" s="59"/>
      <c r="I50" s="29"/>
      <c r="M50" s="3"/>
    </row>
    <row r="51" spans="1:13" ht="18" customHeight="1" x14ac:dyDescent="0.25">
      <c r="A51" s="25">
        <f>A48+1</f>
        <v>34</v>
      </c>
      <c r="B51" s="28" t="s">
        <v>11</v>
      </c>
      <c r="C51" s="23" t="s">
        <v>131</v>
      </c>
      <c r="D51" s="15" t="s">
        <v>69</v>
      </c>
      <c r="E51" s="20" t="s">
        <v>29</v>
      </c>
      <c r="F51" s="17" t="s">
        <v>34</v>
      </c>
      <c r="G51" s="12">
        <v>45000</v>
      </c>
      <c r="H51" s="58">
        <v>5544.43</v>
      </c>
      <c r="I51" s="29">
        <f t="shared" si="0"/>
        <v>39455.57</v>
      </c>
      <c r="M51" s="3"/>
    </row>
    <row r="52" spans="1:13" ht="18" customHeight="1" x14ac:dyDescent="0.25">
      <c r="A52" s="46"/>
      <c r="B52" s="30" t="s">
        <v>64</v>
      </c>
      <c r="C52" s="24"/>
      <c r="D52" s="14"/>
      <c r="E52" s="16">
        <f>COUNTA(E51:E51)</f>
        <v>1</v>
      </c>
      <c r="F52" s="14"/>
      <c r="G52" s="6">
        <f>SUM(G51)</f>
        <v>45000</v>
      </c>
      <c r="H52" s="58">
        <f>SUM(H51)</f>
        <v>5544.43</v>
      </c>
      <c r="I52" s="29">
        <f t="shared" si="0"/>
        <v>39455.57</v>
      </c>
      <c r="M52" s="3"/>
    </row>
    <row r="53" spans="1:13" ht="18" customHeight="1" x14ac:dyDescent="0.25">
      <c r="A53" s="46"/>
      <c r="B53" s="30"/>
      <c r="C53" s="24"/>
      <c r="D53" s="15"/>
      <c r="E53" s="20"/>
      <c r="F53" s="20"/>
      <c r="G53" s="12"/>
      <c r="H53" s="59"/>
      <c r="I53" s="29"/>
      <c r="M53" s="3"/>
    </row>
    <row r="54" spans="1:13" ht="18" customHeight="1" x14ac:dyDescent="0.25">
      <c r="A54" s="25">
        <f>A51+1</f>
        <v>35</v>
      </c>
      <c r="B54" s="38" t="s">
        <v>2</v>
      </c>
      <c r="C54" s="27" t="s">
        <v>131</v>
      </c>
      <c r="D54" s="15" t="s">
        <v>70</v>
      </c>
      <c r="E54" s="20" t="s">
        <v>26</v>
      </c>
      <c r="F54" s="17" t="s">
        <v>35</v>
      </c>
      <c r="G54" s="12">
        <v>24150</v>
      </c>
      <c r="H54" s="58">
        <v>1802.27</v>
      </c>
      <c r="I54" s="29">
        <f t="shared" si="0"/>
        <v>22347.73</v>
      </c>
      <c r="M54" s="3"/>
    </row>
    <row r="55" spans="1:13" ht="18" customHeight="1" x14ac:dyDescent="0.25">
      <c r="A55" s="46"/>
      <c r="B55" s="30" t="s">
        <v>64</v>
      </c>
      <c r="C55" s="24"/>
      <c r="D55" s="15"/>
      <c r="E55" s="16">
        <f>COUNTA(E54:E54)</f>
        <v>1</v>
      </c>
      <c r="F55" s="20"/>
      <c r="G55" s="12">
        <f>SUM(G54)</f>
        <v>24150</v>
      </c>
      <c r="H55" s="58">
        <f>SUM(H54)</f>
        <v>1802.27</v>
      </c>
      <c r="I55" s="29">
        <f t="shared" si="0"/>
        <v>22347.73</v>
      </c>
      <c r="M55" s="3"/>
    </row>
    <row r="56" spans="1:13" ht="18" customHeight="1" x14ac:dyDescent="0.25">
      <c r="A56" s="46"/>
      <c r="B56" s="30"/>
      <c r="C56" s="24"/>
      <c r="D56" s="15"/>
      <c r="E56" s="20"/>
      <c r="F56" s="20"/>
      <c r="G56" s="12"/>
      <c r="H56" s="59"/>
      <c r="I56" s="29"/>
      <c r="M56" s="3"/>
    </row>
    <row r="57" spans="1:13" ht="18" customHeight="1" x14ac:dyDescent="0.25">
      <c r="A57" s="25">
        <f>A54+1</f>
        <v>36</v>
      </c>
      <c r="B57" s="28" t="s">
        <v>14</v>
      </c>
      <c r="C57" s="23" t="s">
        <v>131</v>
      </c>
      <c r="D57" s="15" t="s">
        <v>132</v>
      </c>
      <c r="E57" s="20" t="s">
        <v>57</v>
      </c>
      <c r="F57" s="20" t="s">
        <v>35</v>
      </c>
      <c r="G57" s="12">
        <v>21500</v>
      </c>
      <c r="H57" s="58">
        <v>1295.6500000000001</v>
      </c>
      <c r="I57" s="29">
        <f t="shared" si="0"/>
        <v>20204.349999999999</v>
      </c>
      <c r="M57" s="3"/>
    </row>
    <row r="58" spans="1:13" ht="18" customHeight="1" x14ac:dyDescent="0.25">
      <c r="A58" s="25">
        <f>A57+1</f>
        <v>37</v>
      </c>
      <c r="B58" s="13" t="s">
        <v>106</v>
      </c>
      <c r="C58" s="26" t="s">
        <v>131</v>
      </c>
      <c r="D58" s="15" t="s">
        <v>132</v>
      </c>
      <c r="E58" s="20" t="s">
        <v>105</v>
      </c>
      <c r="F58" s="17" t="s">
        <v>37</v>
      </c>
      <c r="G58" s="12">
        <v>20000</v>
      </c>
      <c r="H58" s="58">
        <v>15097.12</v>
      </c>
      <c r="I58" s="29">
        <f t="shared" si="0"/>
        <v>4902.88</v>
      </c>
      <c r="M58" s="3"/>
    </row>
    <row r="59" spans="1:13" ht="18" customHeight="1" x14ac:dyDescent="0.25">
      <c r="A59" s="46"/>
      <c r="B59" s="30" t="s">
        <v>49</v>
      </c>
      <c r="C59" s="24"/>
      <c r="D59" s="15"/>
      <c r="E59" s="20">
        <f>COUNTA(E57:E58)</f>
        <v>2</v>
      </c>
      <c r="F59" s="20"/>
      <c r="G59" s="12">
        <f>SUM(G57:G58)</f>
        <v>41500</v>
      </c>
      <c r="H59" s="58">
        <f>SUM(H57:H58)</f>
        <v>16392.77</v>
      </c>
      <c r="I59" s="29">
        <f t="shared" si="0"/>
        <v>25107.23</v>
      </c>
      <c r="M59" s="3"/>
    </row>
    <row r="60" spans="1:13" ht="18" customHeight="1" x14ac:dyDescent="0.25">
      <c r="A60" s="46"/>
      <c r="B60" s="28"/>
      <c r="C60" s="23"/>
      <c r="D60" s="15"/>
      <c r="E60" s="20"/>
      <c r="F60" s="20"/>
      <c r="G60" s="21"/>
      <c r="H60" s="59"/>
      <c r="I60" s="29"/>
      <c r="M60" s="3"/>
    </row>
    <row r="61" spans="1:13" ht="18" customHeight="1" x14ac:dyDescent="0.25">
      <c r="A61" s="25">
        <f>A58+1</f>
        <v>38</v>
      </c>
      <c r="B61" s="28" t="s">
        <v>15</v>
      </c>
      <c r="C61" s="23" t="s">
        <v>131</v>
      </c>
      <c r="D61" s="15" t="s">
        <v>133</v>
      </c>
      <c r="E61" s="20" t="s">
        <v>16</v>
      </c>
      <c r="F61" s="20" t="s">
        <v>34</v>
      </c>
      <c r="G61" s="12">
        <v>21433.65</v>
      </c>
      <c r="H61" s="58">
        <v>3353.73</v>
      </c>
      <c r="I61" s="29">
        <f t="shared" si="0"/>
        <v>18079.919999999998</v>
      </c>
    </row>
    <row r="62" spans="1:13" ht="18" customHeight="1" x14ac:dyDescent="0.25">
      <c r="A62" s="25">
        <f>A61+1</f>
        <v>39</v>
      </c>
      <c r="B62" s="28" t="s">
        <v>17</v>
      </c>
      <c r="C62" s="23" t="s">
        <v>131</v>
      </c>
      <c r="D62" s="15" t="s">
        <v>133</v>
      </c>
      <c r="E62" s="20" t="s">
        <v>124</v>
      </c>
      <c r="F62" s="20" t="s">
        <v>34</v>
      </c>
      <c r="G62" s="12">
        <v>32778</v>
      </c>
      <c r="H62" s="58">
        <v>2993.18</v>
      </c>
      <c r="I62" s="29">
        <f t="shared" si="0"/>
        <v>29784.82</v>
      </c>
    </row>
    <row r="63" spans="1:13" ht="18" customHeight="1" x14ac:dyDescent="0.25">
      <c r="A63" s="46"/>
      <c r="B63" s="30" t="s">
        <v>64</v>
      </c>
      <c r="C63" s="24"/>
      <c r="D63" s="15"/>
      <c r="E63" s="20">
        <f>COUNTA(E61:E62)</f>
        <v>2</v>
      </c>
      <c r="F63" s="20"/>
      <c r="G63" s="12">
        <f>SUM(G61:G62)</f>
        <v>54211.65</v>
      </c>
      <c r="H63" s="58">
        <f>SUM(H61:H62)</f>
        <v>6346.91</v>
      </c>
      <c r="I63" s="29">
        <f t="shared" si="0"/>
        <v>47864.74</v>
      </c>
    </row>
    <row r="64" spans="1:13" ht="18" customHeight="1" x14ac:dyDescent="0.25">
      <c r="A64" s="46"/>
      <c r="B64" s="28"/>
      <c r="C64" s="23"/>
      <c r="D64" s="15"/>
      <c r="E64" s="20"/>
      <c r="F64" s="20"/>
      <c r="G64" s="12"/>
      <c r="H64" s="59"/>
      <c r="I64" s="29"/>
    </row>
    <row r="65" spans="1:9" ht="18" customHeight="1" x14ac:dyDescent="0.25">
      <c r="A65" s="25">
        <f>A62+1</f>
        <v>40</v>
      </c>
      <c r="B65" s="28" t="s">
        <v>47</v>
      </c>
      <c r="C65" s="23" t="s">
        <v>131</v>
      </c>
      <c r="D65" s="15" t="s">
        <v>66</v>
      </c>
      <c r="E65" s="20" t="s">
        <v>65</v>
      </c>
      <c r="F65" s="20" t="s">
        <v>35</v>
      </c>
      <c r="G65" s="12">
        <v>34000</v>
      </c>
      <c r="H65" s="58">
        <v>2034.4</v>
      </c>
      <c r="I65" s="29">
        <f t="shared" si="0"/>
        <v>31965.599999999999</v>
      </c>
    </row>
    <row r="66" spans="1:9" ht="18" customHeight="1" x14ac:dyDescent="0.25">
      <c r="A66" s="25">
        <f>A65+1</f>
        <v>41</v>
      </c>
      <c r="B66" s="28" t="s">
        <v>18</v>
      </c>
      <c r="C66" s="23" t="s">
        <v>131</v>
      </c>
      <c r="D66" s="15" t="s">
        <v>66</v>
      </c>
      <c r="E66" s="20" t="s">
        <v>19</v>
      </c>
      <c r="F66" s="20" t="s">
        <v>39</v>
      </c>
      <c r="G66" s="12">
        <v>21529.200000000001</v>
      </c>
      <c r="H66" s="58">
        <v>1297.3800000000001</v>
      </c>
      <c r="I66" s="29">
        <f t="shared" si="0"/>
        <v>20231.82</v>
      </c>
    </row>
    <row r="67" spans="1:9" ht="18" customHeight="1" x14ac:dyDescent="0.25">
      <c r="A67" s="25">
        <f t="shared" ref="A67:A75" si="3">A66+1</f>
        <v>42</v>
      </c>
      <c r="B67" s="28" t="s">
        <v>20</v>
      </c>
      <c r="C67" s="23" t="s">
        <v>131</v>
      </c>
      <c r="D67" s="15" t="s">
        <v>66</v>
      </c>
      <c r="E67" s="20" t="s">
        <v>62</v>
      </c>
      <c r="F67" s="20" t="s">
        <v>35</v>
      </c>
      <c r="G67" s="12">
        <v>26250</v>
      </c>
      <c r="H67" s="58">
        <v>9505.7800000000007</v>
      </c>
      <c r="I67" s="29">
        <f t="shared" si="0"/>
        <v>16744.22</v>
      </c>
    </row>
    <row r="68" spans="1:9" ht="18" customHeight="1" x14ac:dyDescent="0.25">
      <c r="A68" s="25">
        <f t="shared" si="3"/>
        <v>43</v>
      </c>
      <c r="B68" s="13" t="s">
        <v>84</v>
      </c>
      <c r="C68" s="26" t="s">
        <v>131</v>
      </c>
      <c r="D68" s="15" t="s">
        <v>51</v>
      </c>
      <c r="E68" s="11" t="s">
        <v>85</v>
      </c>
      <c r="F68" s="17" t="s">
        <v>35</v>
      </c>
      <c r="G68" s="12">
        <v>27000</v>
      </c>
      <c r="H68" s="58">
        <v>1620.7</v>
      </c>
      <c r="I68" s="29">
        <f t="shared" ref="I68:I85" si="4">G68-H68</f>
        <v>25379.3</v>
      </c>
    </row>
    <row r="69" spans="1:9" ht="18" customHeight="1" x14ac:dyDescent="0.25">
      <c r="A69" s="25">
        <f t="shared" si="3"/>
        <v>44</v>
      </c>
      <c r="B69" s="13" t="s">
        <v>93</v>
      </c>
      <c r="C69" s="26" t="s">
        <v>131</v>
      </c>
      <c r="D69" s="15" t="s">
        <v>66</v>
      </c>
      <c r="E69" s="11" t="s">
        <v>92</v>
      </c>
      <c r="F69" s="20" t="s">
        <v>35</v>
      </c>
      <c r="G69" s="12">
        <v>10000</v>
      </c>
      <c r="H69" s="60">
        <v>616</v>
      </c>
      <c r="I69" s="29">
        <f t="shared" si="4"/>
        <v>9384</v>
      </c>
    </row>
    <row r="70" spans="1:9" ht="18" customHeight="1" x14ac:dyDescent="0.25">
      <c r="A70" s="25">
        <f t="shared" si="3"/>
        <v>45</v>
      </c>
      <c r="B70" s="13" t="s">
        <v>110</v>
      </c>
      <c r="C70" s="26" t="s">
        <v>130</v>
      </c>
      <c r="D70" s="15" t="s">
        <v>66</v>
      </c>
      <c r="E70" s="11" t="s">
        <v>111</v>
      </c>
      <c r="F70" s="20" t="s">
        <v>35</v>
      </c>
      <c r="G70" s="12">
        <v>20000</v>
      </c>
      <c r="H70" s="58">
        <v>1207</v>
      </c>
      <c r="I70" s="29">
        <f t="shared" si="4"/>
        <v>18793</v>
      </c>
    </row>
    <row r="71" spans="1:9" ht="18" customHeight="1" x14ac:dyDescent="0.25">
      <c r="A71" s="25">
        <f t="shared" si="3"/>
        <v>46</v>
      </c>
      <c r="B71" s="13" t="s">
        <v>112</v>
      </c>
      <c r="C71" s="26" t="s">
        <v>130</v>
      </c>
      <c r="D71" s="15" t="s">
        <v>66</v>
      </c>
      <c r="E71" s="11" t="s">
        <v>113</v>
      </c>
      <c r="F71" s="20" t="s">
        <v>35</v>
      </c>
      <c r="G71" s="12">
        <v>10000</v>
      </c>
      <c r="H71" s="60">
        <v>616</v>
      </c>
      <c r="I71" s="29">
        <f t="shared" si="4"/>
        <v>9384</v>
      </c>
    </row>
    <row r="72" spans="1:9" ht="18" customHeight="1" x14ac:dyDescent="0.25">
      <c r="A72" s="25">
        <f t="shared" si="3"/>
        <v>47</v>
      </c>
      <c r="B72" s="13" t="s">
        <v>114</v>
      </c>
      <c r="C72" s="26" t="s">
        <v>130</v>
      </c>
      <c r="D72" s="15" t="s">
        <v>66</v>
      </c>
      <c r="E72" s="11" t="s">
        <v>113</v>
      </c>
      <c r="F72" s="20" t="s">
        <v>35</v>
      </c>
      <c r="G72" s="12">
        <v>10000</v>
      </c>
      <c r="H72" s="60">
        <v>616</v>
      </c>
      <c r="I72" s="29">
        <f t="shared" si="4"/>
        <v>9384</v>
      </c>
    </row>
    <row r="73" spans="1:9" ht="18" customHeight="1" x14ac:dyDescent="0.25">
      <c r="A73" s="25">
        <f t="shared" si="3"/>
        <v>48</v>
      </c>
      <c r="B73" s="13" t="s">
        <v>125</v>
      </c>
      <c r="C73" s="26" t="s">
        <v>131</v>
      </c>
      <c r="D73" s="15" t="s">
        <v>66</v>
      </c>
      <c r="E73" s="11" t="s">
        <v>113</v>
      </c>
      <c r="F73" s="20" t="s">
        <v>35</v>
      </c>
      <c r="G73" s="12">
        <v>10000</v>
      </c>
      <c r="H73" s="60">
        <v>616</v>
      </c>
      <c r="I73" s="29">
        <f t="shared" si="4"/>
        <v>9384</v>
      </c>
    </row>
    <row r="74" spans="1:9" ht="18" customHeight="1" x14ac:dyDescent="0.25">
      <c r="A74" s="25">
        <f t="shared" si="3"/>
        <v>49</v>
      </c>
      <c r="B74" s="13" t="s">
        <v>126</v>
      </c>
      <c r="C74" s="26" t="s">
        <v>131</v>
      </c>
      <c r="D74" s="15" t="s">
        <v>66</v>
      </c>
      <c r="E74" s="11" t="s">
        <v>113</v>
      </c>
      <c r="F74" s="20" t="s">
        <v>35</v>
      </c>
      <c r="G74" s="12">
        <v>10000</v>
      </c>
      <c r="H74" s="60">
        <v>616</v>
      </c>
      <c r="I74" s="29">
        <f t="shared" si="4"/>
        <v>9384</v>
      </c>
    </row>
    <row r="75" spans="1:9" ht="18" customHeight="1" x14ac:dyDescent="0.25">
      <c r="A75" s="25">
        <f t="shared" si="3"/>
        <v>50</v>
      </c>
      <c r="B75" s="13" t="s">
        <v>127</v>
      </c>
      <c r="C75" s="26" t="s">
        <v>130</v>
      </c>
      <c r="D75" s="15" t="s">
        <v>66</v>
      </c>
      <c r="E75" s="11" t="s">
        <v>113</v>
      </c>
      <c r="F75" s="20" t="s">
        <v>35</v>
      </c>
      <c r="G75" s="12">
        <v>10000</v>
      </c>
      <c r="H75" s="60">
        <v>616</v>
      </c>
      <c r="I75" s="29">
        <f t="shared" si="4"/>
        <v>9384</v>
      </c>
    </row>
    <row r="76" spans="1:9" ht="18" customHeight="1" x14ac:dyDescent="0.25">
      <c r="A76" s="46"/>
      <c r="B76" s="30" t="s">
        <v>49</v>
      </c>
      <c r="C76" s="24"/>
      <c r="D76" s="15"/>
      <c r="E76" s="20">
        <f>COUNTA(E65:E75)</f>
        <v>11</v>
      </c>
      <c r="F76" s="20"/>
      <c r="G76" s="12">
        <f>SUM(G65:G75)</f>
        <v>188779.2</v>
      </c>
      <c r="H76" s="58">
        <f>SUM(H65:H75)</f>
        <v>19361.259999999998</v>
      </c>
      <c r="I76" s="29">
        <f t="shared" si="4"/>
        <v>169417.94</v>
      </c>
    </row>
    <row r="77" spans="1:9" ht="18" customHeight="1" x14ac:dyDescent="0.25">
      <c r="A77" s="46"/>
      <c r="B77" s="28"/>
      <c r="C77" s="23"/>
      <c r="D77" s="15"/>
      <c r="E77" s="20"/>
      <c r="F77" s="20"/>
      <c r="G77" s="12"/>
      <c r="H77" s="59"/>
      <c r="I77" s="29"/>
    </row>
    <row r="78" spans="1:9" ht="18" customHeight="1" x14ac:dyDescent="0.25">
      <c r="A78" s="25">
        <f>A75+1</f>
        <v>51</v>
      </c>
      <c r="B78" s="28" t="s">
        <v>43</v>
      </c>
      <c r="C78" s="23" t="s">
        <v>131</v>
      </c>
      <c r="D78" s="15" t="s">
        <v>67</v>
      </c>
      <c r="E78" s="20" t="s">
        <v>65</v>
      </c>
      <c r="F78" s="17" t="s">
        <v>34</v>
      </c>
      <c r="G78" s="12">
        <v>34500</v>
      </c>
      <c r="H78" s="58">
        <v>2493.9499999999998</v>
      </c>
      <c r="I78" s="29">
        <f t="shared" si="4"/>
        <v>32006.05</v>
      </c>
    </row>
    <row r="79" spans="1:9" ht="18" customHeight="1" x14ac:dyDescent="0.25">
      <c r="A79" s="25">
        <f t="shared" ref="A79:A84" si="5">A78+1</f>
        <v>52</v>
      </c>
      <c r="B79" s="28" t="s">
        <v>41</v>
      </c>
      <c r="C79" s="23" t="s">
        <v>130</v>
      </c>
      <c r="D79" s="15" t="s">
        <v>67</v>
      </c>
      <c r="E79" s="20" t="s">
        <v>58</v>
      </c>
      <c r="F79" s="20" t="s">
        <v>35</v>
      </c>
      <c r="G79" s="12">
        <v>13200</v>
      </c>
      <c r="H79" s="60">
        <v>805.12</v>
      </c>
      <c r="I79" s="29">
        <f t="shared" si="4"/>
        <v>12394.88</v>
      </c>
    </row>
    <row r="80" spans="1:9" ht="18" customHeight="1" x14ac:dyDescent="0.25">
      <c r="A80" s="25">
        <f t="shared" si="5"/>
        <v>53</v>
      </c>
      <c r="B80" s="28" t="s">
        <v>23</v>
      </c>
      <c r="C80" s="23" t="s">
        <v>131</v>
      </c>
      <c r="D80" s="15" t="s">
        <v>67</v>
      </c>
      <c r="E80" s="20" t="s">
        <v>59</v>
      </c>
      <c r="F80" s="17" t="s">
        <v>35</v>
      </c>
      <c r="G80" s="12">
        <v>10000</v>
      </c>
      <c r="H80" s="60">
        <v>616</v>
      </c>
      <c r="I80" s="29">
        <f t="shared" si="4"/>
        <v>9384</v>
      </c>
    </row>
    <row r="81" spans="1:9" ht="18" customHeight="1" x14ac:dyDescent="0.25">
      <c r="A81" s="25">
        <f t="shared" si="5"/>
        <v>54</v>
      </c>
      <c r="B81" s="28" t="s">
        <v>24</v>
      </c>
      <c r="C81" s="23" t="s">
        <v>131</v>
      </c>
      <c r="D81" s="15" t="s">
        <v>67</v>
      </c>
      <c r="E81" s="20" t="s">
        <v>59</v>
      </c>
      <c r="F81" s="17" t="s">
        <v>35</v>
      </c>
      <c r="G81" s="12">
        <v>10000</v>
      </c>
      <c r="H81" s="60">
        <v>616</v>
      </c>
      <c r="I81" s="29">
        <f t="shared" si="4"/>
        <v>9384</v>
      </c>
    </row>
    <row r="82" spans="1:9" ht="18" customHeight="1" x14ac:dyDescent="0.25">
      <c r="A82" s="25">
        <f t="shared" si="5"/>
        <v>55</v>
      </c>
      <c r="B82" s="28" t="s">
        <v>75</v>
      </c>
      <c r="C82" s="23" t="s">
        <v>131</v>
      </c>
      <c r="D82" s="15" t="s">
        <v>67</v>
      </c>
      <c r="E82" s="20" t="s">
        <v>1</v>
      </c>
      <c r="F82" s="17" t="s">
        <v>34</v>
      </c>
      <c r="G82" s="12">
        <v>10000</v>
      </c>
      <c r="H82" s="60">
        <v>616</v>
      </c>
      <c r="I82" s="29">
        <f t="shared" si="4"/>
        <v>9384</v>
      </c>
    </row>
    <row r="83" spans="1:9" ht="18" customHeight="1" x14ac:dyDescent="0.25">
      <c r="A83" s="25">
        <f t="shared" si="5"/>
        <v>56</v>
      </c>
      <c r="B83" s="28" t="s">
        <v>7</v>
      </c>
      <c r="C83" s="23" t="s">
        <v>131</v>
      </c>
      <c r="D83" s="15" t="s">
        <v>67</v>
      </c>
      <c r="E83" s="20" t="s">
        <v>61</v>
      </c>
      <c r="F83" s="17" t="s">
        <v>35</v>
      </c>
      <c r="G83" s="12">
        <v>28875</v>
      </c>
      <c r="H83" s="58">
        <v>1731.51</v>
      </c>
      <c r="I83" s="29">
        <f t="shared" si="4"/>
        <v>27143.49</v>
      </c>
    </row>
    <row r="84" spans="1:9" ht="18" customHeight="1" x14ac:dyDescent="0.25">
      <c r="A84" s="25">
        <f t="shared" si="5"/>
        <v>57</v>
      </c>
      <c r="B84" s="28" t="s">
        <v>30</v>
      </c>
      <c r="C84" s="23" t="s">
        <v>130</v>
      </c>
      <c r="D84" s="15" t="s">
        <v>67</v>
      </c>
      <c r="E84" s="20" t="s">
        <v>60</v>
      </c>
      <c r="F84" s="17" t="s">
        <v>35</v>
      </c>
      <c r="G84" s="12">
        <v>10000</v>
      </c>
      <c r="H84" s="60">
        <v>616</v>
      </c>
      <c r="I84" s="29">
        <f t="shared" si="4"/>
        <v>9384</v>
      </c>
    </row>
    <row r="85" spans="1:9" ht="18" customHeight="1" x14ac:dyDescent="0.25">
      <c r="A85" s="61"/>
      <c r="B85" s="39" t="s">
        <v>64</v>
      </c>
      <c r="C85" s="40"/>
      <c r="D85" s="41"/>
      <c r="E85" s="40">
        <f>COUNTA(E78:E84)</f>
        <v>7</v>
      </c>
      <c r="F85" s="40"/>
      <c r="G85" s="42">
        <f>SUM(G78:G84)</f>
        <v>116575</v>
      </c>
      <c r="H85" s="62">
        <f>SUM(H78:H84)</f>
        <v>7494.58</v>
      </c>
      <c r="I85" s="29">
        <f t="shared" si="4"/>
        <v>109080.42</v>
      </c>
    </row>
    <row r="86" spans="1:9" ht="18" customHeight="1" x14ac:dyDescent="0.25">
      <c r="A86" s="61"/>
      <c r="B86" s="39"/>
      <c r="C86" s="40"/>
      <c r="D86" s="41"/>
      <c r="E86" s="40"/>
      <c r="F86" s="40"/>
      <c r="G86" s="42"/>
      <c r="H86" s="62"/>
      <c r="I86" s="61"/>
    </row>
    <row r="87" spans="1:9" ht="18" customHeight="1" x14ac:dyDescent="0.25">
      <c r="A87" s="61"/>
      <c r="B87" s="39" t="s">
        <v>135</v>
      </c>
      <c r="C87" s="40"/>
      <c r="D87" s="41"/>
      <c r="E87" s="40">
        <f>E9+E13+E16+E21+E24+E46+E49+E52+E55+E59+E63+E76+E85</f>
        <v>56</v>
      </c>
      <c r="F87" s="40"/>
      <c r="G87" s="42">
        <f>G85+G76+G9+G13+G16+G21+G24+G46+G49+G52+G55+G59+G63</f>
        <v>1540099.18</v>
      </c>
      <c r="H87" s="62">
        <f>H85+H76+H63+H59+H55+H52+H49+H46+H24+H21+H16+H9+H13</f>
        <v>192134.04</v>
      </c>
      <c r="I87" s="62">
        <f>I9+I13+I16+I21+I24+I46+I49+I52+I55+I59+I63+I76+I85</f>
        <v>1347965.14</v>
      </c>
    </row>
    <row r="88" spans="1:9" ht="18" customHeight="1" x14ac:dyDescent="0.25">
      <c r="A88" s="50"/>
      <c r="B88" s="47" t="s">
        <v>25</v>
      </c>
      <c r="C88" s="47"/>
      <c r="D88" s="48">
        <f>E87</f>
        <v>56</v>
      </c>
      <c r="E88" s="47" t="s">
        <v>63</v>
      </c>
      <c r="F88" s="49">
        <f>G87</f>
        <v>1540099.18</v>
      </c>
      <c r="G88" s="50"/>
      <c r="H88" s="50"/>
      <c r="I88" s="50"/>
    </row>
    <row r="89" spans="1:9" x14ac:dyDescent="0.25">
      <c r="B89" s="2"/>
      <c r="C89" s="2"/>
      <c r="D89" s="2"/>
      <c r="E89" s="2"/>
      <c r="F89" s="2"/>
    </row>
    <row r="90" spans="1:9" x14ac:dyDescent="0.25">
      <c r="B90" s="2"/>
      <c r="C90" s="2"/>
      <c r="D90" s="2"/>
      <c r="E90" s="2"/>
      <c r="F90" s="2"/>
    </row>
    <row r="91" spans="1:9" x14ac:dyDescent="0.25">
      <c r="B91" s="2"/>
      <c r="C91" s="2"/>
      <c r="D91" s="2"/>
      <c r="E91" s="2"/>
      <c r="F91" s="2"/>
    </row>
    <row r="92" spans="1:9" x14ac:dyDescent="0.25">
      <c r="B92" s="2"/>
      <c r="C92" s="2"/>
      <c r="D92" s="2"/>
      <c r="E92" s="2"/>
      <c r="F92" s="2"/>
    </row>
    <row r="93" spans="1:9" x14ac:dyDescent="0.25">
      <c r="B93" s="2"/>
      <c r="C93" s="2"/>
      <c r="D93" s="2"/>
      <c r="E93" s="2"/>
      <c r="F93" s="2"/>
    </row>
    <row r="94" spans="1:9" x14ac:dyDescent="0.25">
      <c r="B94" s="2"/>
      <c r="C94" s="2"/>
      <c r="D94" s="2"/>
      <c r="E94" s="2"/>
      <c r="F94" s="2"/>
    </row>
    <row r="95" spans="1:9" x14ac:dyDescent="0.25">
      <c r="B95" s="2"/>
      <c r="C95" s="2"/>
      <c r="D95" s="2"/>
      <c r="E95" s="2"/>
      <c r="F95" s="2"/>
    </row>
    <row r="96" spans="1:9" x14ac:dyDescent="0.25">
      <c r="B96" s="2"/>
      <c r="C96" s="2"/>
      <c r="D96" s="2"/>
      <c r="E96" s="2"/>
      <c r="F96" s="2"/>
    </row>
    <row r="97" spans="2:6" x14ac:dyDescent="0.25">
      <c r="B97" s="2"/>
      <c r="C97" s="2"/>
      <c r="D97" s="2"/>
      <c r="E97" s="2"/>
      <c r="F97" s="2"/>
    </row>
    <row r="98" spans="2:6" x14ac:dyDescent="0.25">
      <c r="B98" s="2"/>
      <c r="C98" s="2"/>
      <c r="D98" s="2"/>
      <c r="E98" s="2"/>
      <c r="F98" s="2"/>
    </row>
    <row r="99" spans="2:6" x14ac:dyDescent="0.25">
      <c r="B99" s="2"/>
      <c r="C99" s="2"/>
      <c r="D99" s="2"/>
      <c r="E99" s="2"/>
      <c r="F99" s="2"/>
    </row>
    <row r="100" spans="2:6" x14ac:dyDescent="0.25">
      <c r="B100" s="2"/>
      <c r="C100" s="2"/>
      <c r="D100" s="2"/>
      <c r="E100" s="2"/>
      <c r="F100" s="2"/>
    </row>
    <row r="101" spans="2:6" x14ac:dyDescent="0.25">
      <c r="B101" s="2"/>
      <c r="C101" s="2"/>
      <c r="D101" s="2"/>
      <c r="E101" s="2"/>
      <c r="F101" s="2"/>
    </row>
    <row r="102" spans="2:6" x14ac:dyDescent="0.25">
      <c r="B102" s="1"/>
      <c r="C102" s="1"/>
      <c r="D102" s="1"/>
    </row>
  </sheetData>
  <mergeCells count="2">
    <mergeCell ref="A2:I2"/>
    <mergeCell ref="A1:I1"/>
  </mergeCells>
  <printOptions horizontalCentered="1"/>
  <pageMargins left="0.39370078740157483" right="0.39370078740157483" top="0.39370078740157483" bottom="0.39370078740157483" header="0.31496062992125984" footer="0.3937007874015748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Soporte</cp:lastModifiedBy>
  <cp:lastPrinted>2021-08-10T14:00:48Z</cp:lastPrinted>
  <dcterms:created xsi:type="dcterms:W3CDTF">2016-03-03T19:51:24Z</dcterms:created>
  <dcterms:modified xsi:type="dcterms:W3CDTF">2021-08-10T14:03:00Z</dcterms:modified>
</cp:coreProperties>
</file>