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815B95E38FB4BFE8B3C38E64D67E01AED90BD008" xr6:coauthVersionLast="47" xr6:coauthVersionMax="47" xr10:uidLastSave="{4EA02B73-EFC0-4D56-9B17-A7227D641640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K84" i="107"/>
  <c r="J84" i="107"/>
  <c r="I84" i="107"/>
  <c r="H84" i="107"/>
  <c r="G84" i="107"/>
  <c r="E84" i="107"/>
  <c r="L83" i="107"/>
  <c r="M83" i="107" s="1"/>
  <c r="M82" i="107"/>
  <c r="L82" i="107"/>
  <c r="L81" i="107"/>
  <c r="M81" i="107" s="1"/>
  <c r="L80" i="107"/>
  <c r="M80" i="107" s="1"/>
  <c r="L79" i="107"/>
  <c r="M79" i="107" s="1"/>
  <c r="M78" i="107"/>
  <c r="L78" i="107"/>
  <c r="L77" i="107"/>
  <c r="K75" i="107"/>
  <c r="J75" i="107"/>
  <c r="I75" i="107"/>
  <c r="H75" i="107"/>
  <c r="G75" i="107"/>
  <c r="E75" i="107"/>
  <c r="L74" i="107"/>
  <c r="M74" i="107" s="1"/>
  <c r="L73" i="107"/>
  <c r="M73" i="107" s="1"/>
  <c r="M72" i="107"/>
  <c r="L72" i="107"/>
  <c r="L71" i="107"/>
  <c r="M71" i="107" s="1"/>
  <c r="L70" i="107"/>
  <c r="M70" i="107" s="1"/>
  <c r="L69" i="107"/>
  <c r="M69" i="107" s="1"/>
  <c r="M68" i="107"/>
  <c r="L68" i="107"/>
  <c r="L67" i="107"/>
  <c r="M67" i="107" s="1"/>
  <c r="L66" i="107"/>
  <c r="M66" i="107" s="1"/>
  <c r="L65" i="107"/>
  <c r="M65" i="107" s="1"/>
  <c r="L64" i="107"/>
  <c r="M64" i="107" s="1"/>
  <c r="L63" i="107"/>
  <c r="M63" i="107" s="1"/>
  <c r="K61" i="107"/>
  <c r="J61" i="107"/>
  <c r="I61" i="107"/>
  <c r="H61" i="107"/>
  <c r="G61" i="107"/>
  <c r="E61" i="107"/>
  <c r="L60" i="107"/>
  <c r="M60" i="107" s="1"/>
  <c r="L59" i="107"/>
  <c r="M59" i="107" s="1"/>
  <c r="K57" i="107"/>
  <c r="J57" i="107"/>
  <c r="I57" i="107"/>
  <c r="H57" i="107"/>
  <c r="G57" i="107"/>
  <c r="E57" i="107"/>
  <c r="L56" i="107"/>
  <c r="M56" i="107" s="1"/>
  <c r="L55" i="107"/>
  <c r="G53" i="107"/>
  <c r="E53" i="107"/>
  <c r="L52" i="107"/>
  <c r="L53" i="107" s="1"/>
  <c r="L50" i="107"/>
  <c r="G50" i="107"/>
  <c r="E50" i="107"/>
  <c r="M49" i="107"/>
  <c r="G47" i="107"/>
  <c r="E47" i="107"/>
  <c r="L46" i="107"/>
  <c r="L47" i="107" s="1"/>
  <c r="K44" i="107"/>
  <c r="J44" i="107"/>
  <c r="I44" i="107"/>
  <c r="H44" i="107"/>
  <c r="G44" i="107"/>
  <c r="E44" i="107"/>
  <c r="L43" i="107"/>
  <c r="M43" i="107" s="1"/>
  <c r="L42" i="107"/>
  <c r="M42" i="107" s="1"/>
  <c r="L41" i="107"/>
  <c r="M41" i="107" s="1"/>
  <c r="L40" i="107"/>
  <c r="M40" i="107" s="1"/>
  <c r="L39" i="107"/>
  <c r="M39" i="107" s="1"/>
  <c r="L38" i="107"/>
  <c r="M38" i="107" s="1"/>
  <c r="L37" i="107"/>
  <c r="M37" i="107" s="1"/>
  <c r="L36" i="107"/>
  <c r="M36" i="107" s="1"/>
  <c r="L35" i="107"/>
  <c r="M35" i="107" s="1"/>
  <c r="L34" i="107"/>
  <c r="M34" i="107" s="1"/>
  <c r="L33" i="107"/>
  <c r="M33" i="107" s="1"/>
  <c r="L32" i="107"/>
  <c r="M32" i="107" s="1"/>
  <c r="M31" i="107"/>
  <c r="L31" i="107"/>
  <c r="L30" i="107"/>
  <c r="M30" i="107" s="1"/>
  <c r="L29" i="107"/>
  <c r="M29" i="107" s="1"/>
  <c r="L28" i="107"/>
  <c r="M28" i="107" s="1"/>
  <c r="M27" i="107"/>
  <c r="L27" i="107"/>
  <c r="L26" i="107"/>
  <c r="M26" i="107" s="1"/>
  <c r="L25" i="107"/>
  <c r="L44" i="107" s="1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9" i="107"/>
  <c r="M19" i="107" s="1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2" i="107"/>
  <c r="M12" i="107" s="1"/>
  <c r="L11" i="107"/>
  <c r="M11" i="107" s="1"/>
  <c r="A12" i="107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6" i="107" s="1"/>
  <c r="A49" i="107" s="1"/>
  <c r="A52" i="107" s="1"/>
  <c r="A55" i="107" s="1"/>
  <c r="A56" i="107" s="1"/>
  <c r="A59" i="107" s="1"/>
  <c r="A60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7" i="107" s="1"/>
  <c r="A78" i="107" s="1"/>
  <c r="A79" i="107" s="1"/>
  <c r="A80" i="107" s="1"/>
  <c r="A81" i="107" s="1"/>
  <c r="A82" i="107" s="1"/>
  <c r="A83" i="107" s="1"/>
  <c r="K9" i="107"/>
  <c r="J9" i="107"/>
  <c r="I9" i="107"/>
  <c r="H9" i="107"/>
  <c r="G9" i="107"/>
  <c r="E9" i="107"/>
  <c r="M8" i="107"/>
  <c r="L8" i="107"/>
  <c r="L7" i="107"/>
  <c r="M7" i="107" s="1"/>
  <c r="A7" i="107"/>
  <c r="L6" i="107"/>
  <c r="M6" i="107" s="1"/>
  <c r="A6" i="107"/>
  <c r="L5" i="107"/>
  <c r="L9" i="107" l="1"/>
  <c r="M9" i="107" s="1"/>
  <c r="K86" i="107"/>
  <c r="M16" i="107"/>
  <c r="M50" i="107"/>
  <c r="M47" i="107"/>
  <c r="L57" i="107"/>
  <c r="M57" i="107" s="1"/>
  <c r="L84" i="107"/>
  <c r="M5" i="107"/>
  <c r="H86" i="107"/>
  <c r="M25" i="107"/>
  <c r="M53" i="107"/>
  <c r="L75" i="107"/>
  <c r="M75" i="107" s="1"/>
  <c r="I86" i="107"/>
  <c r="E86" i="107"/>
  <c r="D87" i="107" s="1"/>
  <c r="J86" i="107"/>
  <c r="M52" i="107"/>
  <c r="M23" i="107"/>
  <c r="M84" i="107"/>
  <c r="M44" i="107"/>
  <c r="L13" i="107"/>
  <c r="M13" i="107" s="1"/>
  <c r="L20" i="107"/>
  <c r="M20" i="107" s="1"/>
  <c r="M22" i="107"/>
  <c r="M46" i="107"/>
  <c r="M55" i="107"/>
  <c r="L61" i="107"/>
  <c r="M61" i="107" s="1"/>
  <c r="M77" i="107"/>
  <c r="G86" i="107"/>
  <c r="L86" i="107" l="1"/>
  <c r="M86" i="107" s="1"/>
  <c r="F87" i="107"/>
</calcChain>
</file>

<file path=xl/sharedStrings.xml><?xml version="1.0" encoding="utf-8"?>
<sst xmlns="http://schemas.openxmlformats.org/spreadsheetml/2006/main" count="307" uniqueCount="138">
  <si>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</si>
  <si>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</si>
  <si>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</si>
  <si>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</si>
  <si>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</si>
  <si>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</si>
  <si>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</si>
  <si>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</si>
  <si>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</si>
  <si>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</si>
  <si>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</si>
  <si>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</si>
  <si>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</si>
  <si>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</si>
  <si>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</si>
  <si>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</si>
  <si>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</si>
  <si>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</si>
  <si>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</si>
  <si>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</si>
  <si>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</si>
  <si>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</si>
  <si>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</si>
  <si>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</si>
  <si>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</si>
  <si>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</si>
  <si>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</si>
  <si>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</si>
  <si>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</si>
  <si>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</si>
  <si>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</si>
  <si>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</si>
  <si>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</si>
  <si>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</si>
  <si>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</si>
  <si>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</si>
  <si>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</si>
  <si>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</si>
  <si>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</si>
  <si>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</si>
  <si>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</si>
  <si>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</si>
  <si>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</si>
  <si>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</si>
  <si>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</si>
  <si>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</si>
  <si>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</si>
  <si>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</si>
  <si>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</si>
  <si>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</si>
  <si>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</si>
  <si>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</si>
  <si>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</si>
  <si>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</si>
  <si>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</si>
  <si>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</si>
  <si>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</si>
  <si>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</si>
  <si>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</si>
  <si>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</si>
  <si>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</si>
  <si>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</si>
  <si>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</si>
  <si>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</si>
  <si>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</si>
  <si>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</si>
  <si>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</si>
  <si>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</si>
  <si>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</si>
  <si>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</si>
  <si>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</si>
  <si>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</si>
  <si>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</si>
  <si>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</si>
  <si>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</si>
  <si>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</si>
  <si>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</si>
  <si>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</si>
  <si>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</si>
  <si>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</si>
  <si>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</si>
  <si>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</si>
  <si>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</si>
  <si>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</si>
  <si>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</si>
  <si>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</si>
  <si>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</si>
  <si>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</si>
  <si>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</si>
  <si>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</si>
  <si>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</si>
  <si>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</si>
  <si>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</si>
  <si>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</si>
  <si>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</si>
  <si>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</si>
  <si>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</si>
  <si>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</si>
  <si>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</si>
  <si>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</si>
  <si>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</si>
  <si>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</si>
  <si>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</si>
  <si>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</si>
  <si>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</si>
  <si>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</si>
  <si>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</si>
  <si>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</si>
  <si>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</si>
  <si>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</si>
  <si>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</si>
  <si>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</si>
  <si>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</si>
  <si>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</si>
  <si>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</si>
  <si>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</si>
  <si>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</si>
  <si>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</si>
  <si>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</si>
  <si>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</si>
  <si>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</si>
  <si>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</si>
  <si>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</si>
  <si>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</si>
  <si>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</si>
  <si>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</si>
  <si>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</si>
  <si>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</si>
  <si>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>YOHNNI DARIANNO COTES PAYANO</t>
  </si>
  <si>
    <t xml:space="preserve"> Empleados Fijos Correspondiente al Mes de Septiembre- 2021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</si>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</sst>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3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5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4" fontId="0" fillId="0" borderId="0" xfId="0" applyNumberFormat="1" applyAlignment="1">
      <alignment vertical="center"/>
    </xf>
    <xf numFmtId="0" fontId="0" fillId="0" borderId="6" xfId="0" applyBorder="1"/>
    <xf numFmtId="0" fontId="6" fillId="0" borderId="3" xfId="1" applyNumberFormat="1" applyFont="1" applyBorder="1"/>
    <xf numFmtId="0" fontId="0" fillId="0" borderId="0" xfId="0" applyAlignment="1">
      <alignment vertical="center"/>
    </xf>
    <xf numFmtId="43" fontId="0" fillId="0" borderId="0" xfId="2" applyFont="1" applyAlignment="1">
      <alignment vertical="center"/>
    </xf>
    <xf numFmtId="4" fontId="0" fillId="0" borderId="10" xfId="0" applyNumberFormat="1" applyBorder="1" applyAlignment="1">
      <alignment vertical="center"/>
    </xf>
    <xf numFmtId="4" fontId="6" fillId="2" borderId="4" xfId="1" applyNumberFormat="1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87</xdr:row>
      <xdr:rowOff>47625</xdr:rowOff>
    </xdr:from>
    <xdr:to>
      <xdr:col>6</xdr:col>
      <xdr:colOff>173354</xdr:colOff>
      <xdr:row>87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88</xdr:row>
      <xdr:rowOff>57150</xdr:rowOff>
    </xdr:from>
    <xdr:to>
      <xdr:col>6</xdr:col>
      <xdr:colOff>247650</xdr:colOff>
      <xdr:row>88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1219200</xdr:colOff>
      <xdr:row>88</xdr:row>
      <xdr:rowOff>78657</xdr:rowOff>
    </xdr:from>
    <xdr:to>
      <xdr:col>8</xdr:col>
      <xdr:colOff>133350</xdr:colOff>
      <xdr:row>99</xdr:row>
      <xdr:rowOff>17737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2575" y="31273032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87</xdr:row>
      <xdr:rowOff>47625</xdr:rowOff>
    </xdr:from>
    <xdr:to>
      <xdr:col>6</xdr:col>
      <xdr:colOff>278129</xdr:colOff>
      <xdr:row>87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88</xdr:row>
      <xdr:rowOff>57150</xdr:rowOff>
    </xdr:from>
    <xdr:to>
      <xdr:col>6</xdr:col>
      <xdr:colOff>352425</xdr:colOff>
      <xdr:row>88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8</xdr:col>
      <xdr:colOff>713507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904875</xdr:colOff>
      <xdr:row>88</xdr:row>
      <xdr:rowOff>59607</xdr:rowOff>
    </xdr:from>
    <xdr:to>
      <xdr:col>11</xdr:col>
      <xdr:colOff>333375</xdr:colOff>
      <xdr:row>98</xdr:row>
      <xdr:rowOff>189187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9450" y="2994905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1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.85546875" customWidth="1"/>
    <col min="9" max="9" width="11.140625" customWidth="1"/>
    <col min="10" max="10" width="12.85546875" customWidth="1"/>
    <col min="11" max="11" width="9.42578125" customWidth="1"/>
  </cols>
  <sheetData>
    <row r="1" spans="1:15" ht="130.5" customHeight="1" x14ac:dyDescent="0.3">
      <c r="A1" s="68" t="s">
        <v>92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26.25" customHeight="1" x14ac:dyDescent="0.25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5" ht="37.5" customHeight="1" x14ac:dyDescent="0.25">
      <c r="A3" s="14" t="s">
        <v>46</v>
      </c>
      <c r="B3" s="13" t="s">
        <v>0</v>
      </c>
      <c r="C3" s="13" t="s">
        <v>114</v>
      </c>
      <c r="D3" s="13" t="s">
        <v>36</v>
      </c>
      <c r="E3" s="13" t="s">
        <v>28</v>
      </c>
      <c r="F3" s="13" t="s">
        <v>29</v>
      </c>
      <c r="G3" s="15" t="s">
        <v>44</v>
      </c>
      <c r="H3" s="58" t="s">
        <v>130</v>
      </c>
      <c r="I3" s="58" t="s">
        <v>131</v>
      </c>
      <c r="J3" s="58" t="s">
        <v>132</v>
      </c>
      <c r="K3" s="58" t="s">
        <v>133</v>
      </c>
      <c r="L3" s="25" t="s">
        <v>113</v>
      </c>
      <c r="M3" s="24" t="s">
        <v>126</v>
      </c>
    </row>
    <row r="4" spans="1:15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M4" s="26"/>
    </row>
    <row r="5" spans="1:15" ht="22.5" x14ac:dyDescent="0.25">
      <c r="A5" s="16">
        <v>1</v>
      </c>
      <c r="B5" s="38" t="s">
        <v>66</v>
      </c>
      <c r="C5" s="32" t="s">
        <v>121</v>
      </c>
      <c r="D5" s="21" t="s">
        <v>134</v>
      </c>
      <c r="E5" s="28" t="s">
        <v>67</v>
      </c>
      <c r="F5" s="23" t="s">
        <v>33</v>
      </c>
      <c r="G5" s="18">
        <v>175000</v>
      </c>
      <c r="H5" s="18">
        <v>5022.5</v>
      </c>
      <c r="I5" s="18">
        <v>29891.64</v>
      </c>
      <c r="J5" s="18">
        <v>4742.3999999999996</v>
      </c>
      <c r="K5" s="18">
        <v>25</v>
      </c>
      <c r="L5" s="60">
        <f>H5+I5+J5+K5</f>
        <v>39681.54</v>
      </c>
      <c r="M5" s="39">
        <f>G5-L5</f>
        <v>135318.46</v>
      </c>
    </row>
    <row r="6" spans="1:15" ht="22.5" x14ac:dyDescent="0.25">
      <c r="A6" s="16">
        <f>A5+1</f>
        <v>2</v>
      </c>
      <c r="B6" s="38" t="s">
        <v>93</v>
      </c>
      <c r="C6" s="33" t="s">
        <v>121</v>
      </c>
      <c r="D6" s="21" t="s">
        <v>135</v>
      </c>
      <c r="E6" s="28" t="s">
        <v>94</v>
      </c>
      <c r="F6" s="23" t="s">
        <v>33</v>
      </c>
      <c r="G6" s="18">
        <v>140000</v>
      </c>
      <c r="H6" s="18">
        <v>4018</v>
      </c>
      <c r="I6" s="18">
        <v>21514.37</v>
      </c>
      <c r="J6" s="18">
        <v>4256</v>
      </c>
      <c r="K6" s="18">
        <v>25</v>
      </c>
      <c r="L6" s="60">
        <f>H6+I6+J6+K6</f>
        <v>29813.37</v>
      </c>
      <c r="M6" s="39">
        <f t="shared" ref="M6:M9" si="0">G6-L6</f>
        <v>110186.63</v>
      </c>
      <c r="O6" t="s">
        <v>137</v>
      </c>
    </row>
    <row r="7" spans="1:15" ht="22.5" x14ac:dyDescent="0.25">
      <c r="A7" s="16">
        <f t="shared" ref="A7" si="1">A6+1</f>
        <v>3</v>
      </c>
      <c r="B7" s="38" t="s">
        <v>68</v>
      </c>
      <c r="C7" s="33" t="s">
        <v>122</v>
      </c>
      <c r="D7" s="21" t="s">
        <v>136</v>
      </c>
      <c r="E7" s="28" t="s">
        <v>90</v>
      </c>
      <c r="F7" s="23" t="s">
        <v>34</v>
      </c>
      <c r="G7" s="18">
        <v>80000</v>
      </c>
      <c r="H7" s="18">
        <v>2296</v>
      </c>
      <c r="I7" s="18">
        <v>7400.87</v>
      </c>
      <c r="J7" s="18">
        <v>2432</v>
      </c>
      <c r="K7" s="18">
        <v>25</v>
      </c>
      <c r="L7" s="60">
        <f>H7+I7+J7+K7</f>
        <v>12153.87</v>
      </c>
      <c r="M7" s="39">
        <f t="shared" si="0"/>
        <v>67846.13</v>
      </c>
    </row>
    <row r="8" spans="1:15" ht="22.5" x14ac:dyDescent="0.25">
      <c r="A8" s="16">
        <v>4</v>
      </c>
      <c r="B8" s="38" t="s">
        <v>73</v>
      </c>
      <c r="C8" s="33" t="s">
        <v>122</v>
      </c>
      <c r="D8" s="21" t="s">
        <v>136</v>
      </c>
      <c r="E8" s="28" t="s">
        <v>74</v>
      </c>
      <c r="F8" s="23" t="s">
        <v>34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0">
        <f>H8+I8+J8+K8</f>
        <v>1502.5</v>
      </c>
      <c r="M8" s="39">
        <f t="shared" si="0"/>
        <v>23497.5</v>
      </c>
    </row>
    <row r="9" spans="1:15" x14ac:dyDescent="0.25">
      <c r="A9" s="30"/>
      <c r="B9" s="40" t="s">
        <v>59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58806.879999999997</v>
      </c>
      <c r="J9" s="42">
        <f>SUM(J5:J8)</f>
        <v>12190.4</v>
      </c>
      <c r="K9" s="42">
        <f>SUM(K5:K8)</f>
        <v>100</v>
      </c>
      <c r="L9" s="60">
        <f>SUM(L5:L8)</f>
        <v>83151.28</v>
      </c>
      <c r="M9" s="39">
        <f t="shared" si="0"/>
        <v>336848.72</v>
      </c>
    </row>
    <row r="10" spans="1:15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1"/>
      <c r="L10" s="26"/>
      <c r="M10" s="62"/>
    </row>
    <row r="11" spans="1:15" ht="22.5" x14ac:dyDescent="0.25">
      <c r="A11" s="16">
        <f>A8+1</f>
        <v>5</v>
      </c>
      <c r="B11" s="38" t="s">
        <v>12</v>
      </c>
      <c r="C11" s="33" t="s">
        <v>122</v>
      </c>
      <c r="D11" s="20" t="s">
        <v>115</v>
      </c>
      <c r="E11" s="28" t="s">
        <v>51</v>
      </c>
      <c r="F11" s="28" t="s">
        <v>31</v>
      </c>
      <c r="G11" s="18">
        <v>45000</v>
      </c>
      <c r="H11" s="18">
        <v>1291.5</v>
      </c>
      <c r="I11" s="18">
        <v>1148.33</v>
      </c>
      <c r="J11" s="18">
        <v>1368</v>
      </c>
      <c r="K11" s="18">
        <v>1425</v>
      </c>
      <c r="L11" s="60">
        <f>H11+I11+J11+K11</f>
        <v>5232.83</v>
      </c>
      <c r="M11" s="39">
        <f t="shared" ref="M11:M13" si="2">G11-L11</f>
        <v>39767.17</v>
      </c>
    </row>
    <row r="12" spans="1:15" ht="22.5" x14ac:dyDescent="0.25">
      <c r="A12" s="16">
        <f>A11+1</f>
        <v>6</v>
      </c>
      <c r="B12" s="38" t="s">
        <v>25</v>
      </c>
      <c r="C12" s="33" t="s">
        <v>122</v>
      </c>
      <c r="D12" s="20" t="s">
        <v>115</v>
      </c>
      <c r="E12" s="28" t="s">
        <v>49</v>
      </c>
      <c r="F12" s="28" t="s">
        <v>32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1215.1199999999999</v>
      </c>
      <c r="L12" s="60">
        <f>H12+I12+J12+K12</f>
        <v>2385.3000000000002</v>
      </c>
      <c r="M12" s="39">
        <f t="shared" si="2"/>
        <v>17414.7</v>
      </c>
    </row>
    <row r="13" spans="1:15" x14ac:dyDescent="0.25">
      <c r="A13" s="16"/>
      <c r="B13" s="40" t="s">
        <v>59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3">SUM(H11:H12)</f>
        <v>1859.76</v>
      </c>
      <c r="I13" s="18">
        <f t="shared" si="3"/>
        <v>1148.33</v>
      </c>
      <c r="J13" s="18">
        <f t="shared" si="3"/>
        <v>1969.92</v>
      </c>
      <c r="K13" s="18">
        <f t="shared" si="3"/>
        <v>2640.12</v>
      </c>
      <c r="L13" s="60">
        <f t="shared" si="3"/>
        <v>7618.13</v>
      </c>
      <c r="M13" s="39">
        <f t="shared" si="2"/>
        <v>57181.87</v>
      </c>
    </row>
    <row r="14" spans="1:15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63"/>
      <c r="M14" s="39"/>
    </row>
    <row r="15" spans="1:15" x14ac:dyDescent="0.25">
      <c r="A15" s="16">
        <f>A12+1</f>
        <v>7</v>
      </c>
      <c r="B15" s="38" t="s">
        <v>107</v>
      </c>
      <c r="C15" s="33" t="s">
        <v>122</v>
      </c>
      <c r="D15" s="20" t="s">
        <v>108</v>
      </c>
      <c r="E15" s="28" t="s">
        <v>109</v>
      </c>
      <c r="F15" s="28" t="s">
        <v>34</v>
      </c>
      <c r="G15" s="18">
        <v>45000</v>
      </c>
      <c r="H15" s="18">
        <v>1291.5</v>
      </c>
      <c r="I15" s="18">
        <v>1148.33</v>
      </c>
      <c r="J15" s="18">
        <v>1368</v>
      </c>
      <c r="K15" s="18">
        <v>25</v>
      </c>
      <c r="L15" s="60">
        <v>3832.83</v>
      </c>
      <c r="M15" s="39">
        <f t="shared" ref="M15:M16" si="4">G15-L15</f>
        <v>41167.17</v>
      </c>
    </row>
    <row r="16" spans="1:15" x14ac:dyDescent="0.25">
      <c r="A16" s="16"/>
      <c r="B16" s="40" t="s">
        <v>59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0">
        <f>SUM(L15)</f>
        <v>3832.83</v>
      </c>
      <c r="M16" s="39">
        <f t="shared" si="4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63"/>
      <c r="M17" s="39"/>
    </row>
    <row r="18" spans="1:13" ht="22.5" x14ac:dyDescent="0.25">
      <c r="A18" s="16">
        <f>A15+1</f>
        <v>8</v>
      </c>
      <c r="B18" s="38" t="s">
        <v>19</v>
      </c>
      <c r="C18" s="33" t="s">
        <v>122</v>
      </c>
      <c r="D18" s="21" t="s">
        <v>30</v>
      </c>
      <c r="E18" s="28" t="s">
        <v>20</v>
      </c>
      <c r="F18" s="28" t="s">
        <v>31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4">
        <f t="shared" ref="L18:L19" si="5">H18+I18+J18+K18</f>
        <v>1195.18</v>
      </c>
      <c r="M18" s="39">
        <f t="shared" ref="M18:M19" si="6">G18-L18</f>
        <v>18604.82</v>
      </c>
    </row>
    <row r="19" spans="1:13" ht="22.5" x14ac:dyDescent="0.25">
      <c r="A19" s="16">
        <f>A18+1</f>
        <v>9</v>
      </c>
      <c r="B19" s="38" t="s">
        <v>13</v>
      </c>
      <c r="C19" s="33" t="s">
        <v>122</v>
      </c>
      <c r="D19" s="21" t="s">
        <v>30</v>
      </c>
      <c r="E19" s="28" t="s">
        <v>50</v>
      </c>
      <c r="F19" s="28" t="s">
        <v>31</v>
      </c>
      <c r="G19" s="18">
        <v>50000</v>
      </c>
      <c r="H19" s="18">
        <v>1435</v>
      </c>
      <c r="I19" s="18">
        <v>1496.96</v>
      </c>
      <c r="J19" s="18">
        <v>1520</v>
      </c>
      <c r="K19" s="18">
        <v>3436.24</v>
      </c>
      <c r="L19" s="64">
        <f t="shared" si="5"/>
        <v>7888.2</v>
      </c>
      <c r="M19" s="39">
        <f t="shared" si="6"/>
        <v>42111.8</v>
      </c>
    </row>
    <row r="20" spans="1:13" ht="27.75" customHeight="1" x14ac:dyDescent="0.25">
      <c r="A20" s="30"/>
      <c r="B20" s="40" t="s">
        <v>59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1496.96</v>
      </c>
      <c r="J20" s="18">
        <f>SUM(J18:J19)</f>
        <v>2121.92</v>
      </c>
      <c r="K20" s="18">
        <f>SUM(K18:K19)</f>
        <v>3461.24</v>
      </c>
      <c r="L20" s="64">
        <f t="shared" ref="L20" si="7">SUM(L17:L19)</f>
        <v>9083.3799999999992</v>
      </c>
      <c r="M20" s="39">
        <f>G20-L20</f>
        <v>60716.62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63"/>
      <c r="M21" s="39"/>
    </row>
    <row r="22" spans="1:13" ht="22.5" x14ac:dyDescent="0.25">
      <c r="A22" s="16">
        <f>A19+1</f>
        <v>10</v>
      </c>
      <c r="B22" s="44" t="s">
        <v>71</v>
      </c>
      <c r="C22" s="35" t="s">
        <v>122</v>
      </c>
      <c r="D22" s="21" t="s">
        <v>89</v>
      </c>
      <c r="E22" s="45" t="s">
        <v>72</v>
      </c>
      <c r="F22" s="28" t="s">
        <v>32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0">
        <f>H22+I22+J22+K22</f>
        <v>1088.8</v>
      </c>
      <c r="M22" s="39">
        <f t="shared" ref="M22:M23" si="8">G22-L22</f>
        <v>16911.2</v>
      </c>
    </row>
    <row r="23" spans="1:13" x14ac:dyDescent="0.25">
      <c r="A23" s="30"/>
      <c r="B23" s="40" t="s">
        <v>59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0">
        <f>SUM(L22)</f>
        <v>1088.8</v>
      </c>
      <c r="M23" s="39">
        <f t="shared" si="8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63"/>
      <c r="M24" s="39"/>
    </row>
    <row r="25" spans="1:13" ht="33.75" x14ac:dyDescent="0.25">
      <c r="A25" s="16">
        <f>A22+1</f>
        <v>11</v>
      </c>
      <c r="B25" s="38" t="s">
        <v>40</v>
      </c>
      <c r="C25" s="33" t="s">
        <v>122</v>
      </c>
      <c r="D25" s="21" t="s">
        <v>47</v>
      </c>
      <c r="E25" s="28" t="s">
        <v>1</v>
      </c>
      <c r="F25" s="23" t="s">
        <v>31</v>
      </c>
      <c r="G25" s="18">
        <v>29400</v>
      </c>
      <c r="H25" s="18">
        <v>843.78</v>
      </c>
      <c r="I25" s="18">
        <v>0</v>
      </c>
      <c r="J25" s="18">
        <v>893.76</v>
      </c>
      <c r="K25" s="18">
        <v>375</v>
      </c>
      <c r="L25" s="60">
        <f>H25+I25+K25+J25</f>
        <v>2112.54</v>
      </c>
      <c r="M25" s="39">
        <f t="shared" ref="M25:M44" si="9">G25-L25</f>
        <v>27287.46</v>
      </c>
    </row>
    <row r="26" spans="1:13" ht="33.75" x14ac:dyDescent="0.25">
      <c r="A26" s="16">
        <f t="shared" ref="A26:A43" si="10">A25+1</f>
        <v>12</v>
      </c>
      <c r="B26" s="19" t="s">
        <v>38</v>
      </c>
      <c r="C26" s="36" t="s">
        <v>121</v>
      </c>
      <c r="D26" s="21" t="s">
        <v>47</v>
      </c>
      <c r="E26" s="28" t="s">
        <v>48</v>
      </c>
      <c r="F26" s="23" t="s">
        <v>31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0">
        <f t="shared" ref="L26:L43" si="11">H26+I26+K26+J26</f>
        <v>675.1</v>
      </c>
      <c r="M26" s="39">
        <f t="shared" si="9"/>
        <v>10324.9</v>
      </c>
    </row>
    <row r="27" spans="1:13" ht="33.75" x14ac:dyDescent="0.25">
      <c r="A27" s="16">
        <f t="shared" si="10"/>
        <v>13</v>
      </c>
      <c r="B27" s="19" t="s">
        <v>4</v>
      </c>
      <c r="C27" s="36" t="s">
        <v>121</v>
      </c>
      <c r="D27" s="21" t="s">
        <v>47</v>
      </c>
      <c r="E27" s="28" t="s">
        <v>5</v>
      </c>
      <c r="F27" s="23" t="s">
        <v>35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0">
        <f t="shared" si="11"/>
        <v>675.1</v>
      </c>
      <c r="M27" s="39">
        <f t="shared" si="9"/>
        <v>10324.9</v>
      </c>
    </row>
    <row r="28" spans="1:13" ht="33.75" x14ac:dyDescent="0.25">
      <c r="A28" s="16">
        <f t="shared" si="10"/>
        <v>14</v>
      </c>
      <c r="B28" s="19" t="s">
        <v>41</v>
      </c>
      <c r="C28" s="36" t="s">
        <v>121</v>
      </c>
      <c r="D28" s="21" t="s">
        <v>47</v>
      </c>
      <c r="E28" s="28" t="s">
        <v>8</v>
      </c>
      <c r="F28" s="23" t="s">
        <v>34</v>
      </c>
      <c r="G28" s="18">
        <v>26250</v>
      </c>
      <c r="H28" s="18">
        <v>753.38</v>
      </c>
      <c r="I28" s="18">
        <v>0</v>
      </c>
      <c r="J28" s="18">
        <v>798</v>
      </c>
      <c r="K28" s="18">
        <v>1215.1199999999999</v>
      </c>
      <c r="L28" s="60">
        <f t="shared" si="11"/>
        <v>2766.5</v>
      </c>
      <c r="M28" s="39">
        <f t="shared" si="9"/>
        <v>23483.5</v>
      </c>
    </row>
    <row r="29" spans="1:13" ht="36" customHeight="1" x14ac:dyDescent="0.25">
      <c r="A29" s="16">
        <f t="shared" si="10"/>
        <v>15</v>
      </c>
      <c r="B29" s="19" t="s">
        <v>110</v>
      </c>
      <c r="C29" s="36" t="s">
        <v>122</v>
      </c>
      <c r="D29" s="21" t="s">
        <v>47</v>
      </c>
      <c r="E29" s="28" t="s">
        <v>111</v>
      </c>
      <c r="F29" s="23" t="s">
        <v>35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0">
        <f t="shared" si="11"/>
        <v>1207</v>
      </c>
      <c r="M29" s="39">
        <f t="shared" si="9"/>
        <v>18793</v>
      </c>
    </row>
    <row r="30" spans="1:13" ht="33.75" x14ac:dyDescent="0.25">
      <c r="A30" s="16">
        <f t="shared" si="10"/>
        <v>16</v>
      </c>
      <c r="B30" s="19" t="s">
        <v>42</v>
      </c>
      <c r="C30" s="36" t="s">
        <v>122</v>
      </c>
      <c r="D30" s="21" t="s">
        <v>47</v>
      </c>
      <c r="E30" s="28" t="s">
        <v>3</v>
      </c>
      <c r="F30" s="23" t="s">
        <v>35</v>
      </c>
      <c r="G30" s="18">
        <v>11000</v>
      </c>
      <c r="H30" s="18">
        <v>315.7</v>
      </c>
      <c r="I30" s="18">
        <v>0</v>
      </c>
      <c r="J30" s="18">
        <v>334.4</v>
      </c>
      <c r="K30" s="18">
        <v>375</v>
      </c>
      <c r="L30" s="60">
        <f t="shared" si="11"/>
        <v>1025.0999999999999</v>
      </c>
      <c r="M30" s="39">
        <f t="shared" si="9"/>
        <v>9974.9</v>
      </c>
    </row>
    <row r="31" spans="1:13" ht="33.75" x14ac:dyDescent="0.25">
      <c r="A31" s="16">
        <f t="shared" si="10"/>
        <v>17</v>
      </c>
      <c r="B31" s="19" t="s">
        <v>9</v>
      </c>
      <c r="C31" s="36" t="s">
        <v>121</v>
      </c>
      <c r="D31" s="21" t="s">
        <v>47</v>
      </c>
      <c r="E31" s="28" t="s">
        <v>6</v>
      </c>
      <c r="F31" s="23" t="s">
        <v>35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0">
        <f t="shared" si="11"/>
        <v>1480.17</v>
      </c>
      <c r="M31" s="39">
        <f t="shared" si="9"/>
        <v>17219.830000000002</v>
      </c>
    </row>
    <row r="32" spans="1:13" ht="33.75" x14ac:dyDescent="0.25">
      <c r="A32" s="16">
        <f t="shared" si="10"/>
        <v>18</v>
      </c>
      <c r="B32" s="19" t="s">
        <v>69</v>
      </c>
      <c r="C32" s="36" t="s">
        <v>122</v>
      </c>
      <c r="D32" s="21" t="s">
        <v>47</v>
      </c>
      <c r="E32" s="46" t="s">
        <v>3</v>
      </c>
      <c r="F32" s="23" t="s">
        <v>35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0">
        <f t="shared" si="11"/>
        <v>911.5</v>
      </c>
      <c r="M32" s="39">
        <f t="shared" si="9"/>
        <v>14088.5</v>
      </c>
    </row>
    <row r="33" spans="1:13" ht="33.75" x14ac:dyDescent="0.25">
      <c r="A33" s="16">
        <f t="shared" si="10"/>
        <v>19</v>
      </c>
      <c r="B33" s="19" t="s">
        <v>119</v>
      </c>
      <c r="C33" s="36" t="s">
        <v>122</v>
      </c>
      <c r="D33" s="21" t="s">
        <v>47</v>
      </c>
      <c r="E33" s="46" t="s">
        <v>3</v>
      </c>
      <c r="F33" s="23" t="s">
        <v>35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0">
        <f t="shared" si="11"/>
        <v>911.5</v>
      </c>
      <c r="M33" s="39">
        <f t="shared" si="9"/>
        <v>14088.5</v>
      </c>
    </row>
    <row r="34" spans="1:13" ht="33.75" x14ac:dyDescent="0.25">
      <c r="A34" s="16">
        <f t="shared" si="10"/>
        <v>20</v>
      </c>
      <c r="B34" s="19" t="s">
        <v>120</v>
      </c>
      <c r="C34" s="36" t="s">
        <v>122</v>
      </c>
      <c r="D34" s="21" t="s">
        <v>47</v>
      </c>
      <c r="E34" s="46" t="s">
        <v>3</v>
      </c>
      <c r="F34" s="23" t="s">
        <v>35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0">
        <f t="shared" si="11"/>
        <v>911.5</v>
      </c>
      <c r="M34" s="39">
        <f t="shared" si="9"/>
        <v>14088.5</v>
      </c>
    </row>
    <row r="35" spans="1:13" ht="33.75" x14ac:dyDescent="0.25">
      <c r="A35" s="16">
        <f t="shared" si="10"/>
        <v>21</v>
      </c>
      <c r="B35" s="19" t="s">
        <v>91</v>
      </c>
      <c r="C35" s="36" t="s">
        <v>121</v>
      </c>
      <c r="D35" s="21" t="s">
        <v>47</v>
      </c>
      <c r="E35" s="17" t="s">
        <v>112</v>
      </c>
      <c r="F35" s="23" t="s">
        <v>32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0">
        <f>H35+I35+K35+J35</f>
        <v>1502.5</v>
      </c>
      <c r="M35" s="39">
        <f t="shared" si="9"/>
        <v>23497.5</v>
      </c>
    </row>
    <row r="36" spans="1:13" ht="33.75" x14ac:dyDescent="0.25">
      <c r="A36" s="16">
        <f t="shared" si="10"/>
        <v>22</v>
      </c>
      <c r="B36" s="19" t="s">
        <v>75</v>
      </c>
      <c r="C36" s="36" t="s">
        <v>122</v>
      </c>
      <c r="D36" s="21" t="s">
        <v>47</v>
      </c>
      <c r="E36" s="17" t="s">
        <v>76</v>
      </c>
      <c r="F36" s="23" t="s">
        <v>32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0">
        <f t="shared" si="11"/>
        <v>1207</v>
      </c>
      <c r="M36" s="39">
        <f t="shared" si="9"/>
        <v>18793</v>
      </c>
    </row>
    <row r="37" spans="1:13" ht="33.75" x14ac:dyDescent="0.25">
      <c r="A37" s="16">
        <f t="shared" si="10"/>
        <v>23</v>
      </c>
      <c r="B37" s="19" t="s">
        <v>77</v>
      </c>
      <c r="C37" s="36" t="s">
        <v>121</v>
      </c>
      <c r="D37" s="21" t="s">
        <v>47</v>
      </c>
      <c r="E37" s="17" t="s">
        <v>78</v>
      </c>
      <c r="F37" s="23" t="s">
        <v>32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0">
        <f t="shared" si="11"/>
        <v>1207</v>
      </c>
      <c r="M37" s="39">
        <f t="shared" si="9"/>
        <v>18793</v>
      </c>
    </row>
    <row r="38" spans="1:13" ht="33.75" x14ac:dyDescent="0.25">
      <c r="A38" s="16">
        <f t="shared" si="10"/>
        <v>24</v>
      </c>
      <c r="B38" s="19" t="s">
        <v>81</v>
      </c>
      <c r="C38" s="36" t="s">
        <v>121</v>
      </c>
      <c r="D38" s="21" t="s">
        <v>47</v>
      </c>
      <c r="E38" s="17" t="s">
        <v>82</v>
      </c>
      <c r="F38" s="23" t="s">
        <v>32</v>
      </c>
      <c r="G38" s="18">
        <v>25000</v>
      </c>
      <c r="H38" s="18">
        <v>717.5</v>
      </c>
      <c r="I38" s="18">
        <v>0</v>
      </c>
      <c r="J38" s="18">
        <v>760</v>
      </c>
      <c r="K38" s="18">
        <v>1215.1199999999999</v>
      </c>
      <c r="L38" s="60">
        <f t="shared" si="11"/>
        <v>2692.62</v>
      </c>
      <c r="M38" s="39">
        <f t="shared" si="9"/>
        <v>22307.38</v>
      </c>
    </row>
    <row r="39" spans="1:13" ht="33.75" x14ac:dyDescent="0.25">
      <c r="A39" s="16">
        <f t="shared" si="10"/>
        <v>25</v>
      </c>
      <c r="B39" s="19" t="s">
        <v>83</v>
      </c>
      <c r="C39" s="36" t="s">
        <v>121</v>
      </c>
      <c r="D39" s="21" t="s">
        <v>47</v>
      </c>
      <c r="E39" s="17" t="s">
        <v>84</v>
      </c>
      <c r="F39" s="23" t="s">
        <v>32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0">
        <f t="shared" si="11"/>
        <v>2093.5</v>
      </c>
      <c r="M39" s="39">
        <f t="shared" si="9"/>
        <v>32906.5</v>
      </c>
    </row>
    <row r="40" spans="1:13" ht="33.75" x14ac:dyDescent="0.25">
      <c r="A40" s="16">
        <f t="shared" si="10"/>
        <v>26</v>
      </c>
      <c r="B40" s="19" t="s">
        <v>85</v>
      </c>
      <c r="C40" s="36" t="s">
        <v>121</v>
      </c>
      <c r="D40" s="21" t="s">
        <v>47</v>
      </c>
      <c r="E40" s="17" t="s">
        <v>6</v>
      </c>
      <c r="F40" s="23" t="s">
        <v>35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0">
        <f t="shared" si="11"/>
        <v>1088.8</v>
      </c>
      <c r="M40" s="39">
        <f t="shared" si="9"/>
        <v>16911.2</v>
      </c>
    </row>
    <row r="41" spans="1:13" ht="33.75" x14ac:dyDescent="0.25">
      <c r="A41" s="16">
        <f t="shared" si="10"/>
        <v>27</v>
      </c>
      <c r="B41" s="19" t="s">
        <v>99</v>
      </c>
      <c r="C41" s="36" t="s">
        <v>122</v>
      </c>
      <c r="D41" s="21" t="s">
        <v>47</v>
      </c>
      <c r="E41" s="17" t="s">
        <v>76</v>
      </c>
      <c r="F41" s="23" t="s">
        <v>35</v>
      </c>
      <c r="G41" s="18">
        <v>25000</v>
      </c>
      <c r="H41" s="18">
        <v>717.5</v>
      </c>
      <c r="I41" s="18">
        <v>0</v>
      </c>
      <c r="J41" s="18">
        <v>760</v>
      </c>
      <c r="K41" s="18">
        <v>25</v>
      </c>
      <c r="L41" s="60">
        <f t="shared" si="11"/>
        <v>1502.5</v>
      </c>
      <c r="M41" s="39">
        <f t="shared" si="9"/>
        <v>23497.5</v>
      </c>
    </row>
    <row r="42" spans="1:13" ht="33.75" x14ac:dyDescent="0.25">
      <c r="A42" s="16">
        <f t="shared" si="10"/>
        <v>28</v>
      </c>
      <c r="B42" s="38" t="s">
        <v>95</v>
      </c>
      <c r="C42" s="33" t="s">
        <v>122</v>
      </c>
      <c r="D42" s="21" t="s">
        <v>47</v>
      </c>
      <c r="E42" s="28" t="s">
        <v>96</v>
      </c>
      <c r="F42" s="23" t="s">
        <v>32</v>
      </c>
      <c r="G42" s="18">
        <v>20000</v>
      </c>
      <c r="H42" s="18">
        <v>574</v>
      </c>
      <c r="I42" s="18">
        <v>0</v>
      </c>
      <c r="J42" s="18">
        <v>608</v>
      </c>
      <c r="K42" s="18">
        <v>25</v>
      </c>
      <c r="L42" s="60">
        <f t="shared" si="11"/>
        <v>1207</v>
      </c>
      <c r="M42" s="39">
        <f t="shared" si="9"/>
        <v>18793</v>
      </c>
    </row>
    <row r="43" spans="1:13" ht="33.75" x14ac:dyDescent="0.25">
      <c r="A43" s="16">
        <f t="shared" si="10"/>
        <v>29</v>
      </c>
      <c r="B43" s="19" t="s">
        <v>100</v>
      </c>
      <c r="C43" s="36" t="s">
        <v>121</v>
      </c>
      <c r="D43" s="21" t="s">
        <v>47</v>
      </c>
      <c r="E43" s="17" t="s">
        <v>101</v>
      </c>
      <c r="F43" s="23" t="s">
        <v>35</v>
      </c>
      <c r="G43" s="18">
        <v>15000</v>
      </c>
      <c r="H43" s="18">
        <v>430.5</v>
      </c>
      <c r="I43" s="18">
        <v>0</v>
      </c>
      <c r="J43" s="18">
        <v>456</v>
      </c>
      <c r="K43" s="18">
        <v>25</v>
      </c>
      <c r="L43" s="60">
        <f t="shared" si="11"/>
        <v>911.5</v>
      </c>
      <c r="M43" s="39">
        <f t="shared" si="9"/>
        <v>14088.5</v>
      </c>
    </row>
    <row r="44" spans="1:13" x14ac:dyDescent="0.25">
      <c r="A44" s="30"/>
      <c r="B44" s="40" t="s">
        <v>59</v>
      </c>
      <c r="C44" s="34"/>
      <c r="D44" s="20"/>
      <c r="E44" s="41">
        <f>COUNTA(E25:E43)</f>
        <v>19</v>
      </c>
      <c r="F44" s="43"/>
      <c r="G44" s="18">
        <f>SUM(G25:G43)</f>
        <v>375350</v>
      </c>
      <c r="H44" s="18">
        <f>SUM(H25:H43)</f>
        <v>10772.55</v>
      </c>
      <c r="I44" s="18">
        <f>SUM(I25:I43)</f>
        <v>0</v>
      </c>
      <c r="J44" s="18">
        <f>SUM(J25:J43)</f>
        <v>11410.64</v>
      </c>
      <c r="K44" s="18">
        <f>SUM(K25:K43)</f>
        <v>3905.24</v>
      </c>
      <c r="L44" s="60">
        <f t="shared" ref="L44" si="12">SUM(L24:L43)</f>
        <v>26088.43</v>
      </c>
      <c r="M44" s="39">
        <f t="shared" si="9"/>
        <v>349261.57</v>
      </c>
    </row>
    <row r="45" spans="1:13" x14ac:dyDescent="0.25">
      <c r="A45" s="30"/>
      <c r="B45" s="40"/>
      <c r="C45" s="34"/>
      <c r="D45" s="20"/>
      <c r="E45" s="43"/>
      <c r="F45" s="43"/>
      <c r="G45" s="18"/>
      <c r="H45" s="18"/>
      <c r="I45" s="18"/>
      <c r="J45" s="18"/>
      <c r="K45" s="18"/>
      <c r="L45" s="63"/>
      <c r="M45" s="39"/>
    </row>
    <row r="46" spans="1:13" ht="22.5" x14ac:dyDescent="0.25">
      <c r="A46" s="16">
        <f>A43+1</f>
        <v>30</v>
      </c>
      <c r="B46" s="38" t="s">
        <v>10</v>
      </c>
      <c r="C46" s="33" t="s">
        <v>122</v>
      </c>
      <c r="D46" s="20" t="s">
        <v>63</v>
      </c>
      <c r="E46" s="28" t="s">
        <v>50</v>
      </c>
      <c r="F46" s="23" t="s">
        <v>31</v>
      </c>
      <c r="G46" s="18">
        <v>45000</v>
      </c>
      <c r="H46" s="18">
        <v>1291.5</v>
      </c>
      <c r="I46" s="18">
        <v>1148.33</v>
      </c>
      <c r="J46" s="18">
        <v>1368</v>
      </c>
      <c r="K46" s="18">
        <v>375</v>
      </c>
      <c r="L46" s="60">
        <f>H46+I46+J46+K46</f>
        <v>4182.83</v>
      </c>
      <c r="M46" s="39">
        <f t="shared" ref="M46:M53" si="13">G46-L46</f>
        <v>40817.17</v>
      </c>
    </row>
    <row r="47" spans="1:13" x14ac:dyDescent="0.25">
      <c r="A47" s="30"/>
      <c r="B47" s="40" t="s">
        <v>59</v>
      </c>
      <c r="C47" s="34"/>
      <c r="D47" s="40"/>
      <c r="E47" s="41">
        <f>COUNTA(E46:E46)</f>
        <v>1</v>
      </c>
      <c r="F47" s="47"/>
      <c r="G47" s="18">
        <f>SUM(G46)</f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0">
        <f>SUM(L46)</f>
        <v>4182.83</v>
      </c>
      <c r="M47" s="39">
        <f t="shared" si="13"/>
        <v>40817.17</v>
      </c>
    </row>
    <row r="48" spans="1:13" ht="18" customHeight="1" x14ac:dyDescent="0.25">
      <c r="A48" s="30"/>
      <c r="B48" s="40"/>
      <c r="C48" s="34"/>
      <c r="D48" s="40"/>
      <c r="E48" s="41"/>
      <c r="F48" s="23"/>
      <c r="G48" s="18"/>
      <c r="H48" s="18"/>
      <c r="I48" s="18"/>
      <c r="J48" s="18"/>
      <c r="K48" s="18"/>
      <c r="L48" s="63"/>
      <c r="M48" s="39"/>
    </row>
    <row r="49" spans="1:13" ht="33.75" x14ac:dyDescent="0.25">
      <c r="A49" s="16">
        <f>A46+1</f>
        <v>31</v>
      </c>
      <c r="B49" s="38" t="s">
        <v>11</v>
      </c>
      <c r="C49" s="33" t="s">
        <v>122</v>
      </c>
      <c r="D49" s="21" t="s">
        <v>64</v>
      </c>
      <c r="E49" s="28" t="s">
        <v>26</v>
      </c>
      <c r="F49" s="23" t="s">
        <v>31</v>
      </c>
      <c r="G49" s="18">
        <v>45000</v>
      </c>
      <c r="H49" s="18">
        <v>1291.5</v>
      </c>
      <c r="I49" s="18">
        <v>969.81</v>
      </c>
      <c r="J49" s="18">
        <v>1368</v>
      </c>
      <c r="K49" s="18">
        <v>1915.12</v>
      </c>
      <c r="L49" s="60">
        <v>5544.43</v>
      </c>
      <c r="M49" s="39">
        <f t="shared" si="13"/>
        <v>39455.57</v>
      </c>
    </row>
    <row r="50" spans="1:13" x14ac:dyDescent="0.25">
      <c r="A50" s="30"/>
      <c r="B50" s="40" t="s">
        <v>59</v>
      </c>
      <c r="C50" s="34"/>
      <c r="D50" s="20"/>
      <c r="E50" s="22">
        <f>COUNTA(E49:E49)</f>
        <v>1</v>
      </c>
      <c r="F50" s="20"/>
      <c r="G50" s="8">
        <f>SUM(G49)</f>
        <v>45000</v>
      </c>
      <c r="H50" s="18">
        <v>1291.5</v>
      </c>
      <c r="I50" s="18">
        <v>969.81</v>
      </c>
      <c r="J50" s="18">
        <v>1368</v>
      </c>
      <c r="K50" s="18">
        <v>1915.12</v>
      </c>
      <c r="L50" s="60">
        <f>SUM(L49)</f>
        <v>5544.43</v>
      </c>
      <c r="M50" s="39">
        <f t="shared" si="13"/>
        <v>39455.57</v>
      </c>
    </row>
    <row r="51" spans="1:13" x14ac:dyDescent="0.25">
      <c r="A51" s="30"/>
      <c r="B51" s="40"/>
      <c r="C51" s="34"/>
      <c r="D51" s="21"/>
      <c r="E51" s="28"/>
      <c r="F51" s="28"/>
      <c r="G51" s="18"/>
      <c r="H51" s="18"/>
      <c r="I51" s="18"/>
      <c r="J51" s="18"/>
      <c r="K51" s="18"/>
      <c r="L51" s="63"/>
      <c r="M51" s="39"/>
    </row>
    <row r="52" spans="1:13" x14ac:dyDescent="0.25">
      <c r="A52" s="16">
        <f>A49+1</f>
        <v>32</v>
      </c>
      <c r="B52" s="48" t="s">
        <v>2</v>
      </c>
      <c r="C52" s="37" t="s">
        <v>122</v>
      </c>
      <c r="D52" s="21" t="s">
        <v>65</v>
      </c>
      <c r="E52" s="28" t="s">
        <v>24</v>
      </c>
      <c r="F52" s="23" t="s">
        <v>32</v>
      </c>
      <c r="G52" s="18">
        <v>24150</v>
      </c>
      <c r="H52" s="18">
        <v>693.11</v>
      </c>
      <c r="I52" s="18">
        <v>0</v>
      </c>
      <c r="J52" s="18">
        <v>734.16</v>
      </c>
      <c r="K52" s="18">
        <v>375</v>
      </c>
      <c r="L52" s="60">
        <f>H52+I52+J52+K52</f>
        <v>1802.27</v>
      </c>
      <c r="M52" s="39">
        <f t="shared" si="13"/>
        <v>22347.73</v>
      </c>
    </row>
    <row r="53" spans="1:13" x14ac:dyDescent="0.25">
      <c r="A53" s="30"/>
      <c r="B53" s="40" t="s">
        <v>59</v>
      </c>
      <c r="C53" s="34"/>
      <c r="D53" s="21"/>
      <c r="E53" s="22">
        <f>COUNTA(E52:E52)</f>
        <v>1</v>
      </c>
      <c r="F53" s="28"/>
      <c r="G53" s="18">
        <f>SUM(G52)</f>
        <v>24150</v>
      </c>
      <c r="H53" s="18">
        <v>693.11</v>
      </c>
      <c r="I53" s="18">
        <v>0</v>
      </c>
      <c r="J53" s="18">
        <v>734.16</v>
      </c>
      <c r="K53" s="18">
        <v>375</v>
      </c>
      <c r="L53" s="60">
        <f>SUM(L52)</f>
        <v>1802.27</v>
      </c>
      <c r="M53" s="39">
        <f t="shared" si="13"/>
        <v>22347.73</v>
      </c>
    </row>
    <row r="54" spans="1:13" x14ac:dyDescent="0.25">
      <c r="A54" s="30"/>
      <c r="B54" s="40"/>
      <c r="C54" s="34"/>
      <c r="D54" s="21"/>
      <c r="E54" s="28"/>
      <c r="F54" s="28"/>
      <c r="G54" s="18"/>
      <c r="H54" s="18"/>
      <c r="I54" s="18"/>
      <c r="J54" s="18"/>
      <c r="K54" s="18"/>
      <c r="L54" s="63"/>
      <c r="M54" s="39"/>
    </row>
    <row r="55" spans="1:13" ht="22.5" x14ac:dyDescent="0.25">
      <c r="A55" s="16">
        <f>A52+1</f>
        <v>33</v>
      </c>
      <c r="B55" s="38" t="s">
        <v>14</v>
      </c>
      <c r="C55" s="33" t="s">
        <v>122</v>
      </c>
      <c r="D55" s="21" t="s">
        <v>123</v>
      </c>
      <c r="E55" s="28" t="s">
        <v>52</v>
      </c>
      <c r="F55" s="28" t="s">
        <v>32</v>
      </c>
      <c r="G55" s="18">
        <v>21500</v>
      </c>
      <c r="H55" s="18">
        <v>617.04999999999995</v>
      </c>
      <c r="I55" s="18">
        <v>0</v>
      </c>
      <c r="J55" s="18">
        <v>653.6</v>
      </c>
      <c r="K55" s="18">
        <v>25</v>
      </c>
      <c r="L55" s="60">
        <f>H55+I55+J55+K55</f>
        <v>1295.6500000000001</v>
      </c>
      <c r="M55" s="39">
        <f t="shared" ref="M55:M61" si="14">G55-L55</f>
        <v>20204.349999999999</v>
      </c>
    </row>
    <row r="56" spans="1:13" ht="22.5" x14ac:dyDescent="0.25">
      <c r="A56" s="16">
        <f>A55+1</f>
        <v>34</v>
      </c>
      <c r="B56" s="19" t="s">
        <v>98</v>
      </c>
      <c r="C56" s="36" t="s">
        <v>122</v>
      </c>
      <c r="D56" s="21" t="s">
        <v>123</v>
      </c>
      <c r="E56" s="28" t="s">
        <v>97</v>
      </c>
      <c r="F56" s="23" t="s">
        <v>34</v>
      </c>
      <c r="G56" s="18">
        <v>20000</v>
      </c>
      <c r="H56" s="18">
        <v>574</v>
      </c>
      <c r="I56" s="18">
        <v>0</v>
      </c>
      <c r="J56" s="18">
        <v>608</v>
      </c>
      <c r="K56" s="18">
        <v>25</v>
      </c>
      <c r="L56" s="60">
        <f>H56+I56+J56+K56</f>
        <v>1207</v>
      </c>
      <c r="M56" s="39">
        <f t="shared" si="14"/>
        <v>18793</v>
      </c>
    </row>
    <row r="57" spans="1:13" x14ac:dyDescent="0.25">
      <c r="A57" s="30"/>
      <c r="B57" s="40" t="s">
        <v>45</v>
      </c>
      <c r="C57" s="34"/>
      <c r="D57" s="21"/>
      <c r="E57" s="28">
        <f>COUNTA(E55:E56)</f>
        <v>2</v>
      </c>
      <c r="F57" s="28"/>
      <c r="G57" s="18">
        <f>SUM(G55:G56)</f>
        <v>41500</v>
      </c>
      <c r="H57" s="18">
        <f t="shared" ref="H57:L57" si="15">SUM(H55:H56)</f>
        <v>1191.05</v>
      </c>
      <c r="I57" s="18">
        <f t="shared" si="15"/>
        <v>0</v>
      </c>
      <c r="J57" s="18">
        <f t="shared" si="15"/>
        <v>1261.5999999999999</v>
      </c>
      <c r="K57" s="18">
        <f t="shared" si="15"/>
        <v>50</v>
      </c>
      <c r="L57" s="60">
        <f t="shared" si="15"/>
        <v>2502.65</v>
      </c>
      <c r="M57" s="39">
        <f t="shared" si="14"/>
        <v>38997.35</v>
      </c>
    </row>
    <row r="58" spans="1:13" x14ac:dyDescent="0.25">
      <c r="A58" s="30"/>
      <c r="B58" s="38"/>
      <c r="C58" s="33"/>
      <c r="D58" s="21"/>
      <c r="E58" s="28"/>
      <c r="F58" s="28"/>
      <c r="G58" s="29"/>
      <c r="H58" s="29"/>
      <c r="I58" s="29"/>
      <c r="J58" s="29"/>
      <c r="K58" s="29"/>
      <c r="L58" s="63"/>
      <c r="M58" s="39"/>
    </row>
    <row r="59" spans="1:13" ht="33.75" x14ac:dyDescent="0.25">
      <c r="A59" s="16">
        <f>A56+1</f>
        <v>35</v>
      </c>
      <c r="B59" s="38" t="s">
        <v>15</v>
      </c>
      <c r="C59" s="33" t="s">
        <v>122</v>
      </c>
      <c r="D59" s="21" t="s">
        <v>124</v>
      </c>
      <c r="E59" s="28" t="s">
        <v>16</v>
      </c>
      <c r="F59" s="28" t="s">
        <v>31</v>
      </c>
      <c r="G59" s="18">
        <v>21433.65</v>
      </c>
      <c r="H59" s="18">
        <v>615.15</v>
      </c>
      <c r="I59" s="18">
        <v>0</v>
      </c>
      <c r="J59" s="18">
        <v>651.58000000000004</v>
      </c>
      <c r="K59" s="18">
        <v>25</v>
      </c>
      <c r="L59" s="60">
        <f>H59+I59+J59+K59</f>
        <v>1291.73</v>
      </c>
      <c r="M59" s="39">
        <f t="shared" si="14"/>
        <v>20141.919999999998</v>
      </c>
    </row>
    <row r="60" spans="1:13" ht="33.75" x14ac:dyDescent="0.25">
      <c r="A60" s="16">
        <f>A59+1</f>
        <v>36</v>
      </c>
      <c r="B60" s="38" t="s">
        <v>17</v>
      </c>
      <c r="C60" s="33" t="s">
        <v>122</v>
      </c>
      <c r="D60" s="21" t="s">
        <v>124</v>
      </c>
      <c r="E60" s="28" t="s">
        <v>116</v>
      </c>
      <c r="F60" s="28" t="s">
        <v>31</v>
      </c>
      <c r="G60" s="18">
        <v>32778</v>
      </c>
      <c r="H60" s="18">
        <v>940.73</v>
      </c>
      <c r="I60" s="18">
        <v>0</v>
      </c>
      <c r="J60" s="18">
        <v>996.45</v>
      </c>
      <c r="K60" s="18">
        <v>1056</v>
      </c>
      <c r="L60" s="60">
        <f>H60+I60+J60+K60</f>
        <v>2993.18</v>
      </c>
      <c r="M60" s="39">
        <f t="shared" si="14"/>
        <v>29784.82</v>
      </c>
    </row>
    <row r="61" spans="1:13" x14ac:dyDescent="0.25">
      <c r="A61" s="30"/>
      <c r="B61" s="40" t="s">
        <v>59</v>
      </c>
      <c r="C61" s="34"/>
      <c r="D61" s="21"/>
      <c r="E61" s="28">
        <f>COUNTA(E59:E60)</f>
        <v>2</v>
      </c>
      <c r="F61" s="28"/>
      <c r="G61" s="18">
        <f>SUM(G59:G60)</f>
        <v>54211.65</v>
      </c>
      <c r="H61" s="18">
        <f t="shared" ref="H61:L61" si="16">SUM(H59:H60)</f>
        <v>1555.88</v>
      </c>
      <c r="I61" s="18">
        <f t="shared" si="16"/>
        <v>0</v>
      </c>
      <c r="J61" s="18">
        <f t="shared" si="16"/>
        <v>1648.03</v>
      </c>
      <c r="K61" s="18">
        <f t="shared" si="16"/>
        <v>1081</v>
      </c>
      <c r="L61" s="60">
        <f t="shared" si="16"/>
        <v>4284.91</v>
      </c>
      <c r="M61" s="39">
        <f t="shared" si="14"/>
        <v>49926.74</v>
      </c>
    </row>
    <row r="62" spans="1:13" x14ac:dyDescent="0.25">
      <c r="A62" s="30"/>
      <c r="B62" s="38"/>
      <c r="C62" s="33"/>
      <c r="D62" s="21"/>
      <c r="E62" s="28"/>
      <c r="F62" s="28"/>
      <c r="G62" s="18"/>
      <c r="H62" s="18"/>
      <c r="I62" s="18"/>
      <c r="J62" s="18"/>
      <c r="K62" s="18"/>
      <c r="L62" s="63"/>
      <c r="M62" s="39"/>
    </row>
    <row r="63" spans="1:13" ht="33.75" x14ac:dyDescent="0.25">
      <c r="A63" s="16">
        <f>A60+1</f>
        <v>37</v>
      </c>
      <c r="B63" s="38" t="s">
        <v>43</v>
      </c>
      <c r="C63" s="33" t="s">
        <v>122</v>
      </c>
      <c r="D63" s="21" t="s">
        <v>61</v>
      </c>
      <c r="E63" s="28" t="s">
        <v>60</v>
      </c>
      <c r="F63" s="28" t="s">
        <v>32</v>
      </c>
      <c r="G63" s="18">
        <v>34000</v>
      </c>
      <c r="H63" s="18">
        <v>975.8</v>
      </c>
      <c r="I63" s="18">
        <v>0</v>
      </c>
      <c r="J63" s="18">
        <v>1033.5999999999999</v>
      </c>
      <c r="K63" s="18">
        <v>25</v>
      </c>
      <c r="L63" s="60">
        <f>H63+I63+J63+K63</f>
        <v>2034.4</v>
      </c>
      <c r="M63" s="39">
        <f t="shared" ref="M63:M75" si="17">G63-L63</f>
        <v>31965.599999999999</v>
      </c>
    </row>
    <row r="64" spans="1:13" ht="33.75" x14ac:dyDescent="0.25">
      <c r="A64" s="16">
        <f>A63+1</f>
        <v>38</v>
      </c>
      <c r="B64" s="38" t="s">
        <v>18</v>
      </c>
      <c r="C64" s="33" t="s">
        <v>122</v>
      </c>
      <c r="D64" s="21" t="s">
        <v>61</v>
      </c>
      <c r="E64" s="28" t="s">
        <v>57</v>
      </c>
      <c r="F64" s="28" t="s">
        <v>32</v>
      </c>
      <c r="G64" s="18">
        <v>26250</v>
      </c>
      <c r="H64" s="18">
        <v>753.38</v>
      </c>
      <c r="I64" s="18">
        <v>0</v>
      </c>
      <c r="J64" s="18">
        <v>798</v>
      </c>
      <c r="K64" s="18">
        <v>7954.4</v>
      </c>
      <c r="L64" s="60">
        <f t="shared" ref="L64:L66" si="18">H64+I64+J64+K64</f>
        <v>9505.7800000000007</v>
      </c>
      <c r="M64" s="39">
        <f t="shared" si="17"/>
        <v>16744.22</v>
      </c>
    </row>
    <row r="65" spans="1:13" ht="33.75" x14ac:dyDescent="0.25">
      <c r="A65" s="16">
        <f t="shared" ref="A65:A74" si="19">A64+1</f>
        <v>39</v>
      </c>
      <c r="B65" s="19" t="s">
        <v>79</v>
      </c>
      <c r="C65" s="36" t="s">
        <v>122</v>
      </c>
      <c r="D65" s="21" t="s">
        <v>47</v>
      </c>
      <c r="E65" s="17" t="s">
        <v>80</v>
      </c>
      <c r="F65" s="23" t="s">
        <v>32</v>
      </c>
      <c r="G65" s="18">
        <v>27000</v>
      </c>
      <c r="H65" s="18">
        <v>774.9</v>
      </c>
      <c r="I65" s="18">
        <v>0</v>
      </c>
      <c r="J65" s="18">
        <v>820.8</v>
      </c>
      <c r="K65" s="18">
        <v>25</v>
      </c>
      <c r="L65" s="60">
        <f t="shared" si="18"/>
        <v>1620.7</v>
      </c>
      <c r="M65" s="39">
        <f t="shared" si="17"/>
        <v>25379.3</v>
      </c>
    </row>
    <row r="66" spans="1:13" ht="36.75" customHeight="1" x14ac:dyDescent="0.25">
      <c r="A66" s="16">
        <f t="shared" si="19"/>
        <v>40</v>
      </c>
      <c r="B66" s="19" t="s">
        <v>86</v>
      </c>
      <c r="C66" s="36" t="s">
        <v>122</v>
      </c>
      <c r="D66" s="21" t="s">
        <v>61</v>
      </c>
      <c r="E66" s="17" t="s">
        <v>87</v>
      </c>
      <c r="F66" s="28" t="s">
        <v>32</v>
      </c>
      <c r="G66" s="18">
        <v>10000</v>
      </c>
      <c r="H66" s="18">
        <v>287</v>
      </c>
      <c r="I66" s="18">
        <v>0</v>
      </c>
      <c r="J66" s="18">
        <v>304</v>
      </c>
      <c r="K66" s="18">
        <v>25</v>
      </c>
      <c r="L66" s="60">
        <f t="shared" si="18"/>
        <v>616</v>
      </c>
      <c r="M66" s="39">
        <f t="shared" si="17"/>
        <v>9384</v>
      </c>
    </row>
    <row r="67" spans="1:13" ht="35.25" customHeight="1" x14ac:dyDescent="0.25">
      <c r="A67" s="16">
        <f t="shared" si="19"/>
        <v>41</v>
      </c>
      <c r="B67" s="19" t="s">
        <v>127</v>
      </c>
      <c r="C67" s="36" t="s">
        <v>122</v>
      </c>
      <c r="D67" s="21" t="s">
        <v>61</v>
      </c>
      <c r="E67" s="17" t="s">
        <v>87</v>
      </c>
      <c r="F67" s="28" t="s">
        <v>32</v>
      </c>
      <c r="G67" s="18">
        <v>10000</v>
      </c>
      <c r="H67" s="18">
        <v>287</v>
      </c>
      <c r="I67" s="39">
        <v>0</v>
      </c>
      <c r="J67" s="42">
        <v>304</v>
      </c>
      <c r="K67" s="42">
        <v>25</v>
      </c>
      <c r="L67" s="60">
        <f>H67+I67+J67+K67</f>
        <v>616</v>
      </c>
      <c r="M67" s="39">
        <f t="shared" si="17"/>
        <v>9384</v>
      </c>
    </row>
    <row r="68" spans="1:13" ht="35.25" customHeight="1" x14ac:dyDescent="0.25">
      <c r="A68" s="16">
        <f t="shared" si="19"/>
        <v>42</v>
      </c>
      <c r="B68" s="19" t="s">
        <v>88</v>
      </c>
      <c r="C68" s="36" t="s">
        <v>122</v>
      </c>
      <c r="D68" s="21" t="s">
        <v>61</v>
      </c>
      <c r="E68" s="17" t="s">
        <v>87</v>
      </c>
      <c r="F68" s="28" t="s">
        <v>32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0">
        <f t="shared" ref="L68:L74" si="20">H68+I68+J68+K68</f>
        <v>616</v>
      </c>
      <c r="M68" s="39">
        <f t="shared" si="17"/>
        <v>9384</v>
      </c>
    </row>
    <row r="69" spans="1:13" ht="37.5" customHeight="1" x14ac:dyDescent="0.25">
      <c r="A69" s="16">
        <f t="shared" si="19"/>
        <v>43</v>
      </c>
      <c r="B69" s="19" t="s">
        <v>102</v>
      </c>
      <c r="C69" s="36" t="s">
        <v>121</v>
      </c>
      <c r="D69" s="21" t="s">
        <v>61</v>
      </c>
      <c r="E69" s="17" t="s">
        <v>103</v>
      </c>
      <c r="F69" s="28" t="s">
        <v>32</v>
      </c>
      <c r="G69" s="18">
        <v>20000</v>
      </c>
      <c r="H69" s="18">
        <v>574</v>
      </c>
      <c r="I69" s="18">
        <v>0</v>
      </c>
      <c r="J69" s="18">
        <v>608</v>
      </c>
      <c r="K69" s="18">
        <v>25</v>
      </c>
      <c r="L69" s="60">
        <f t="shared" si="20"/>
        <v>1207</v>
      </c>
      <c r="M69" s="39">
        <f t="shared" si="17"/>
        <v>18793</v>
      </c>
    </row>
    <row r="70" spans="1:13" ht="33.75" customHeight="1" x14ac:dyDescent="0.25">
      <c r="A70" s="16">
        <f t="shared" si="19"/>
        <v>44</v>
      </c>
      <c r="B70" s="19" t="s">
        <v>104</v>
      </c>
      <c r="C70" s="36" t="s">
        <v>121</v>
      </c>
      <c r="D70" s="21" t="s">
        <v>61</v>
      </c>
      <c r="E70" s="17" t="s">
        <v>105</v>
      </c>
      <c r="F70" s="28" t="s">
        <v>32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0">
        <f t="shared" si="20"/>
        <v>616</v>
      </c>
      <c r="M70" s="39">
        <f t="shared" si="17"/>
        <v>9384</v>
      </c>
    </row>
    <row r="71" spans="1:13" ht="38.25" customHeight="1" x14ac:dyDescent="0.25">
      <c r="A71" s="16">
        <f t="shared" si="19"/>
        <v>45</v>
      </c>
      <c r="B71" s="19" t="s">
        <v>106</v>
      </c>
      <c r="C71" s="36" t="s">
        <v>121</v>
      </c>
      <c r="D71" s="21" t="s">
        <v>61</v>
      </c>
      <c r="E71" s="17" t="s">
        <v>105</v>
      </c>
      <c r="F71" s="28" t="s">
        <v>32</v>
      </c>
      <c r="G71" s="18">
        <v>10000</v>
      </c>
      <c r="H71" s="18">
        <v>287</v>
      </c>
      <c r="I71" s="18">
        <v>0</v>
      </c>
      <c r="J71" s="18">
        <v>304</v>
      </c>
      <c r="K71" s="18">
        <v>25</v>
      </c>
      <c r="L71" s="60">
        <f t="shared" si="20"/>
        <v>616</v>
      </c>
      <c r="M71" s="39">
        <f t="shared" si="17"/>
        <v>9384</v>
      </c>
    </row>
    <row r="72" spans="1:13" ht="33.75" x14ac:dyDescent="0.25">
      <c r="A72" s="16">
        <f t="shared" si="19"/>
        <v>46</v>
      </c>
      <c r="B72" s="19" t="s">
        <v>117</v>
      </c>
      <c r="C72" s="36" t="s">
        <v>122</v>
      </c>
      <c r="D72" s="21" t="s">
        <v>61</v>
      </c>
      <c r="E72" s="17" t="s">
        <v>105</v>
      </c>
      <c r="F72" s="28" t="s">
        <v>32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0">
        <f t="shared" si="20"/>
        <v>616</v>
      </c>
      <c r="M72" s="39">
        <f t="shared" si="17"/>
        <v>9384</v>
      </c>
    </row>
    <row r="73" spans="1:13" ht="33.75" x14ac:dyDescent="0.25">
      <c r="A73" s="16">
        <f t="shared" si="19"/>
        <v>47</v>
      </c>
      <c r="B73" s="19" t="s">
        <v>118</v>
      </c>
      <c r="C73" s="36" t="s">
        <v>121</v>
      </c>
      <c r="D73" s="21" t="s">
        <v>61</v>
      </c>
      <c r="E73" s="17" t="s">
        <v>105</v>
      </c>
      <c r="F73" s="28" t="s">
        <v>32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0">
        <f t="shared" si="20"/>
        <v>616</v>
      </c>
      <c r="M73" s="39">
        <f t="shared" si="17"/>
        <v>9384</v>
      </c>
    </row>
    <row r="74" spans="1:13" ht="36.75" customHeight="1" x14ac:dyDescent="0.25">
      <c r="A74" s="16">
        <f t="shared" si="19"/>
        <v>48</v>
      </c>
      <c r="B74" s="19" t="s">
        <v>128</v>
      </c>
      <c r="C74" s="36" t="s">
        <v>121</v>
      </c>
      <c r="D74" s="21" t="s">
        <v>61</v>
      </c>
      <c r="E74" s="17" t="s">
        <v>105</v>
      </c>
      <c r="F74" s="28" t="s">
        <v>32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0">
        <f t="shared" si="20"/>
        <v>616</v>
      </c>
      <c r="M74" s="39">
        <f t="shared" si="17"/>
        <v>9384</v>
      </c>
    </row>
    <row r="75" spans="1:13" ht="21" customHeight="1" x14ac:dyDescent="0.25">
      <c r="A75" s="30"/>
      <c r="B75" s="40" t="s">
        <v>45</v>
      </c>
      <c r="C75" s="34"/>
      <c r="D75" s="21"/>
      <c r="E75" s="28">
        <f>COUNTA(E63:E74)</f>
        <v>12</v>
      </c>
      <c r="F75" s="28"/>
      <c r="G75" s="18">
        <f>SUM(G63:G74)</f>
        <v>187250</v>
      </c>
      <c r="H75" s="18">
        <f>SUM(H63:H74)</f>
        <v>5374.08</v>
      </c>
      <c r="I75" s="18">
        <f>SUM(I64:I74)</f>
        <v>0</v>
      </c>
      <c r="J75" s="18">
        <f>SUM(J63:J74)</f>
        <v>5692.4</v>
      </c>
      <c r="K75" s="18">
        <f>SUM(K63:K74)</f>
        <v>8229.4</v>
      </c>
      <c r="L75" s="60">
        <f>SUM(L64:L74)</f>
        <v>17261.48</v>
      </c>
      <c r="M75" s="39">
        <f t="shared" si="17"/>
        <v>169988.52</v>
      </c>
    </row>
    <row r="76" spans="1:13" ht="12.75" customHeight="1" x14ac:dyDescent="0.25">
      <c r="A76" s="30"/>
      <c r="B76" s="38"/>
      <c r="C76" s="33"/>
      <c r="D76" s="21"/>
      <c r="E76" s="28"/>
      <c r="F76" s="28"/>
      <c r="G76" s="18"/>
      <c r="H76" s="18"/>
      <c r="I76" s="18"/>
      <c r="J76" s="18"/>
      <c r="K76" s="18"/>
      <c r="L76" s="63"/>
      <c r="M76" s="39"/>
    </row>
    <row r="77" spans="1:13" ht="33" customHeight="1" x14ac:dyDescent="0.25">
      <c r="A77" s="16">
        <f>A74+1</f>
        <v>49</v>
      </c>
      <c r="B77" s="38" t="s">
        <v>39</v>
      </c>
      <c r="C77" s="33" t="s">
        <v>122</v>
      </c>
      <c r="D77" s="21" t="s">
        <v>62</v>
      </c>
      <c r="E77" s="28" t="s">
        <v>60</v>
      </c>
      <c r="F77" s="23" t="s">
        <v>31</v>
      </c>
      <c r="G77" s="18">
        <v>34500</v>
      </c>
      <c r="H77" s="18">
        <v>990.15</v>
      </c>
      <c r="I77" s="18">
        <v>0</v>
      </c>
      <c r="J77" s="18">
        <v>1048.8</v>
      </c>
      <c r="K77" s="18">
        <v>455</v>
      </c>
      <c r="L77" s="60">
        <f>H77+I77+J77+K77</f>
        <v>2493.9499999999998</v>
      </c>
      <c r="M77" s="39">
        <f t="shared" ref="M77:M84" si="21">G77-L77</f>
        <v>32006.05</v>
      </c>
    </row>
    <row r="78" spans="1:13" ht="35.25" customHeight="1" x14ac:dyDescent="0.25">
      <c r="A78" s="16">
        <f t="shared" ref="A78:A83" si="22">A77+1</f>
        <v>50</v>
      </c>
      <c r="B78" s="38" t="s">
        <v>37</v>
      </c>
      <c r="C78" s="33" t="s">
        <v>121</v>
      </c>
      <c r="D78" s="21" t="s">
        <v>62</v>
      </c>
      <c r="E78" s="28" t="s">
        <v>53</v>
      </c>
      <c r="F78" s="28" t="s">
        <v>32</v>
      </c>
      <c r="G78" s="18">
        <v>13200</v>
      </c>
      <c r="H78" s="18">
        <v>378.84</v>
      </c>
      <c r="I78" s="18">
        <v>0</v>
      </c>
      <c r="J78" s="18">
        <v>401.28</v>
      </c>
      <c r="K78" s="18">
        <v>25</v>
      </c>
      <c r="L78" s="60">
        <f t="shared" ref="L78:L83" si="23">H78+I78+J78+K78</f>
        <v>805.12</v>
      </c>
      <c r="M78" s="39">
        <f t="shared" si="21"/>
        <v>12394.88</v>
      </c>
    </row>
    <row r="79" spans="1:13" ht="35.25" customHeight="1" x14ac:dyDescent="0.25">
      <c r="A79" s="16">
        <f t="shared" si="22"/>
        <v>51</v>
      </c>
      <c r="B79" s="38" t="s">
        <v>21</v>
      </c>
      <c r="C79" s="33" t="s">
        <v>122</v>
      </c>
      <c r="D79" s="21" t="s">
        <v>62</v>
      </c>
      <c r="E79" s="28" t="s">
        <v>54</v>
      </c>
      <c r="F79" s="23" t="s">
        <v>32</v>
      </c>
      <c r="G79" s="18">
        <v>10000</v>
      </c>
      <c r="H79" s="18">
        <v>287</v>
      </c>
      <c r="I79" s="18">
        <v>0</v>
      </c>
      <c r="J79" s="18">
        <v>304</v>
      </c>
      <c r="K79" s="18">
        <v>25</v>
      </c>
      <c r="L79" s="60">
        <f t="shared" si="23"/>
        <v>616</v>
      </c>
      <c r="M79" s="39">
        <f t="shared" si="21"/>
        <v>9384</v>
      </c>
    </row>
    <row r="80" spans="1:13" ht="34.5" customHeight="1" x14ac:dyDescent="0.25">
      <c r="A80" s="16">
        <f t="shared" si="22"/>
        <v>52</v>
      </c>
      <c r="B80" s="38" t="s">
        <v>22</v>
      </c>
      <c r="C80" s="33" t="s">
        <v>122</v>
      </c>
      <c r="D80" s="21" t="s">
        <v>62</v>
      </c>
      <c r="E80" s="28" t="s">
        <v>54</v>
      </c>
      <c r="F80" s="23" t="s">
        <v>32</v>
      </c>
      <c r="G80" s="18">
        <v>10000</v>
      </c>
      <c r="H80" s="18">
        <v>287</v>
      </c>
      <c r="I80" s="18">
        <v>0</v>
      </c>
      <c r="J80" s="18">
        <v>304</v>
      </c>
      <c r="K80" s="18">
        <v>25</v>
      </c>
      <c r="L80" s="60">
        <f t="shared" si="23"/>
        <v>616</v>
      </c>
      <c r="M80" s="39">
        <f t="shared" si="21"/>
        <v>9384</v>
      </c>
    </row>
    <row r="81" spans="1:13" ht="36" customHeight="1" x14ac:dyDescent="0.25">
      <c r="A81" s="16">
        <f t="shared" si="22"/>
        <v>53</v>
      </c>
      <c r="B81" s="38" t="s">
        <v>70</v>
      </c>
      <c r="C81" s="33" t="s">
        <v>122</v>
      </c>
      <c r="D81" s="21" t="s">
        <v>62</v>
      </c>
      <c r="E81" s="28" t="s">
        <v>1</v>
      </c>
      <c r="F81" s="23" t="s">
        <v>31</v>
      </c>
      <c r="G81" s="18">
        <v>10000</v>
      </c>
      <c r="H81" s="18">
        <v>287</v>
      </c>
      <c r="I81" s="18">
        <v>0</v>
      </c>
      <c r="J81" s="18">
        <v>304</v>
      </c>
      <c r="K81" s="18">
        <v>25</v>
      </c>
      <c r="L81" s="60">
        <f t="shared" si="23"/>
        <v>616</v>
      </c>
      <c r="M81" s="39">
        <f t="shared" si="21"/>
        <v>9384</v>
      </c>
    </row>
    <row r="82" spans="1:13" ht="22.5" x14ac:dyDescent="0.25">
      <c r="A82" s="16">
        <f t="shared" si="22"/>
        <v>54</v>
      </c>
      <c r="B82" s="38" t="s">
        <v>7</v>
      </c>
      <c r="C82" s="33" t="s">
        <v>122</v>
      </c>
      <c r="D82" s="21" t="s">
        <v>62</v>
      </c>
      <c r="E82" s="28" t="s">
        <v>56</v>
      </c>
      <c r="F82" s="23" t="s">
        <v>32</v>
      </c>
      <c r="G82" s="18">
        <v>28875</v>
      </c>
      <c r="H82" s="18">
        <v>828.71</v>
      </c>
      <c r="I82" s="18">
        <v>0</v>
      </c>
      <c r="J82" s="18">
        <v>877.8</v>
      </c>
      <c r="K82" s="18">
        <v>25</v>
      </c>
      <c r="L82" s="60">
        <f t="shared" si="23"/>
        <v>1731.51</v>
      </c>
      <c r="M82" s="39">
        <f t="shared" si="21"/>
        <v>27143.49</v>
      </c>
    </row>
    <row r="83" spans="1:13" ht="22.5" x14ac:dyDescent="0.25">
      <c r="A83" s="16">
        <f t="shared" si="22"/>
        <v>55</v>
      </c>
      <c r="B83" s="38" t="s">
        <v>27</v>
      </c>
      <c r="C83" s="33" t="s">
        <v>121</v>
      </c>
      <c r="D83" s="21" t="s">
        <v>62</v>
      </c>
      <c r="E83" s="28" t="s">
        <v>55</v>
      </c>
      <c r="F83" s="23" t="s">
        <v>32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0">
        <f t="shared" si="23"/>
        <v>616</v>
      </c>
      <c r="M83" s="39">
        <f t="shared" si="21"/>
        <v>9384</v>
      </c>
    </row>
    <row r="84" spans="1:13" x14ac:dyDescent="0.25">
      <c r="A84" s="49"/>
      <c r="B84" s="50" t="s">
        <v>59</v>
      </c>
      <c r="C84" s="51"/>
      <c r="D84" s="52"/>
      <c r="E84" s="51">
        <f>COUNTA(E77:E83)</f>
        <v>7</v>
      </c>
      <c r="F84" s="51"/>
      <c r="G84" s="53">
        <f>SUM(G77:G83)</f>
        <v>116575</v>
      </c>
      <c r="H84" s="53">
        <f t="shared" ref="H84:L84" si="24">SUM(H77:H83)</f>
        <v>3345.7</v>
      </c>
      <c r="I84" s="53">
        <f t="shared" si="24"/>
        <v>0</v>
      </c>
      <c r="J84" s="53">
        <f t="shared" si="24"/>
        <v>3543.88</v>
      </c>
      <c r="K84" s="53">
        <f t="shared" si="24"/>
        <v>605</v>
      </c>
      <c r="L84" s="65">
        <f t="shared" si="24"/>
        <v>7494.58</v>
      </c>
      <c r="M84" s="66">
        <f t="shared" si="21"/>
        <v>109080.42</v>
      </c>
    </row>
    <row r="85" spans="1:13" x14ac:dyDescent="0.25">
      <c r="A85" s="49"/>
      <c r="B85" s="50"/>
      <c r="C85" s="51"/>
      <c r="D85" s="52"/>
      <c r="E85" s="51"/>
      <c r="F85" s="51"/>
      <c r="G85" s="53"/>
      <c r="H85" s="53"/>
      <c r="I85" s="53"/>
      <c r="J85" s="53"/>
      <c r="K85" s="53"/>
      <c r="L85" s="67"/>
      <c r="M85" s="49"/>
    </row>
    <row r="86" spans="1:13" x14ac:dyDescent="0.25">
      <c r="A86" s="49"/>
      <c r="B86" s="50" t="s">
        <v>125</v>
      </c>
      <c r="C86" s="51"/>
      <c r="D86" s="52"/>
      <c r="E86" s="51">
        <f>E9+E13+E16+E20+E23+E44+E47+E50+E53+E57+E61+E75+E84</f>
        <v>55</v>
      </c>
      <c r="F86" s="51"/>
      <c r="G86" s="53">
        <f>G84+G75+G9+G13+G16+G20+G23+G44+G47+G50+G53+G57+G61</f>
        <v>1506636.65</v>
      </c>
      <c r="H86" s="53">
        <f>H9+H13+H16+H20+H23+H44+H47+H50+H53+H57+H61+H75+H84</f>
        <v>43240.49</v>
      </c>
      <c r="I86" s="53">
        <f>I9+I13+I16+I20+I23+I44+I47+I50+I53+I57+I61+I75+I84</f>
        <v>64718.64</v>
      </c>
      <c r="J86" s="53">
        <f>J9+J13+J16+J20+J23+J44+J47+J50+J53+J57+J61+J75+J84</f>
        <v>45224.15</v>
      </c>
      <c r="K86" s="53">
        <f>K9+K13+K16+K20+K23+K44+K47+K50+K53+K57+K61+K75+K84</f>
        <v>22787.119999999999</v>
      </c>
      <c r="L86" s="67">
        <f>H86+I86+J86+K86</f>
        <v>175970.4</v>
      </c>
      <c r="M86" s="67">
        <f>G86-L86</f>
        <v>1330666.25</v>
      </c>
    </row>
    <row r="87" spans="1:13" x14ac:dyDescent="0.25">
      <c r="B87" s="10" t="s">
        <v>23</v>
      </c>
      <c r="C87" s="10"/>
      <c r="D87" s="11">
        <f>E86</f>
        <v>55</v>
      </c>
      <c r="E87" s="54" t="s">
        <v>58</v>
      </c>
      <c r="F87" s="12">
        <f>G86</f>
        <v>1506636.65</v>
      </c>
      <c r="G87" s="9"/>
    </row>
    <row r="88" spans="1:13" x14ac:dyDescent="0.25">
      <c r="B88" s="7"/>
      <c r="C88" s="7"/>
      <c r="D88" s="7"/>
      <c r="E88" s="55"/>
      <c r="F88" s="57"/>
    </row>
    <row r="89" spans="1:13" x14ac:dyDescent="0.25">
      <c r="B89" s="7"/>
      <c r="C89" s="7"/>
      <c r="D89" s="7"/>
      <c r="E89" s="7"/>
      <c r="F89" s="7"/>
    </row>
    <row r="90" spans="1:13" x14ac:dyDescent="0.25">
      <c r="B90" s="7"/>
      <c r="C90" s="7"/>
      <c r="D90" s="7"/>
      <c r="E90" s="7"/>
      <c r="F90" s="7"/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1"/>
      <c r="C101" s="1"/>
      <c r="D101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2021-08-19T18:26:38Z</cp:lastPrinted>
  <dcterms:created xsi:type="dcterms:W3CDTF">2016-03-03T19:51:24Z</dcterms:created>
  <dcterms:modified xsi:type="dcterms:W3CDTF">2022-07-25T15:03:53Z</dcterms:modified>
</cp:coreProperties>
</file>