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o" sheetId="104" r:id="rId1"/>
  </sheets>
  <definedNames>
    <definedName name="_xlnm.Print_Titles" localSheetId="0">contrato!$4:$4</definedName>
  </definedNames>
  <calcPr calcId="125725" fullPrecision="0"/>
</workbook>
</file>

<file path=xl/calcChain.xml><?xml version="1.0" encoding="utf-8"?>
<calcChain xmlns="http://schemas.openxmlformats.org/spreadsheetml/2006/main">
  <c r="K19" i="104"/>
  <c r="J19"/>
  <c r="I19"/>
  <c r="L19"/>
  <c r="M18"/>
  <c r="N18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16"/>
  <c r="N16" s="1"/>
  <c r="M17"/>
  <c r="N17" s="1"/>
  <c r="M6"/>
  <c r="N6" s="1"/>
  <c r="M19" l="1"/>
  <c r="N19"/>
  <c r="H19"/>
  <c r="F21" s="1"/>
  <c r="D19"/>
  <c r="D21" s="1"/>
  <c r="A7"/>
  <c r="A8" s="1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<sst xmlns="http://schemas.openxmlformats.org/spreadsheetml/2006/main" count="98" uniqueCount="59">
  <si>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</si>
  <si>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</si>
  <si>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</si>
  <si>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</si>
  <si>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</si>
  <si>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</si>
  <si>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</si>
  <si>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</si>
  <si>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</si>
  <si>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</si>
  <si>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</si>
  <si>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</si>
  <si>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</si>
  <si>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</si>
  <si>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</si>
  <si>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</si>
  <si>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</si>
  <si>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</si>
  <si>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</si>
  <si>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</si>
  <si>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</si>
  <si>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</si>
  <si>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02/11/2020</t>
  </si>
  <si>
    <t>02/11/2021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</si>
  <si>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</si>
  <si>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</si>
  <si>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</si>
  <si>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</si>
  <si>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01/03/2021</t>
  </si>
  <si>
    <t>01/09/2021</t>
  </si>
  <si>
    <t>02/05/2021</t>
  </si>
  <si>
    <t>PAUL MERCEDES MARTE</t>
  </si>
  <si>
    <t>SUPERVISOR REGIONAL</t>
  </si>
  <si>
    <t>01/04/2021</t>
  </si>
  <si>
    <t>01/10/2021</t>
  </si>
  <si>
    <t>ELIANA MARSSIEL PALACIO LINAREZ</t>
  </si>
  <si>
    <t xml:space="preserve">COORDINADORA PROVINCIAL </t>
  </si>
  <si>
    <t>ROBINSON MERCEDES MEDINA</t>
  </si>
  <si>
    <t>COORDINADOR ZONA ESTE</t>
  </si>
  <si>
    <t>YNES RAMIREZ DE MERCEDES</t>
  </si>
  <si>
    <t>COORDINADORA DE PROYECTOS</t>
  </si>
  <si>
    <t>REYNA CONCEPCION NATERA</t>
  </si>
  <si>
    <t>DEPARTAMENTO DE EDUCACION, COMUNICACIÓN Y PROMOCION</t>
  </si>
  <si>
    <t>JUAN GABRIEL DEVORA CASANOVA</t>
  </si>
  <si>
    <t xml:space="preserve">COORDINADOR DE INVESTIGACION
</t>
  </si>
  <si>
    <t>DEPARTAMENTO DE INVESTIGACION, ANALISIS Y DIVULGACION DEMOGRAFICA</t>
  </si>
  <si>
    <t>F</t>
  </si>
  <si>
    <t>GENERO</t>
  </si>
  <si>
    <t>M</t>
  </si>
  <si>
    <t>TOTAL DESCUENTOS</t>
  </si>
  <si>
    <t>NETO</t>
  </si>
  <si>
    <t>JANY ESTHER ALDAÑO RAMIREZ</t>
  </si>
  <si>
    <t>01/06/2021</t>
  </si>
  <si>
    <t>01/12/2021</t>
  </si>
  <si>
    <t xml:space="preserve"> Empleado Contratado  Correspondiente a Julio - 2021</t>
  </si>
  <si>
    <t>AFP</t>
  </si>
  <si>
    <t>ISR</t>
  </si>
  <si>
    <t>SFS</t>
  </si>
  <si>
    <t>Otros Desc.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</si>
</sst>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1"/>
    <xf numFmtId="0" fontId="3" fillId="0" borderId="0" xfId="1" applyNumberFormat="1" applyFont="1"/>
    <xf numFmtId="0" fontId="6" fillId="0" borderId="0" xfId="1" applyFont="1" applyAlignment="1">
      <alignment wrapText="1"/>
    </xf>
    <xf numFmtId="4" fontId="3" fillId="0" borderId="0" xfId="0" applyNumberFormat="1" applyFont="1"/>
    <xf numFmtId="49" fontId="3" fillId="0" borderId="4" xfId="1" applyNumberFormat="1" applyFont="1" applyFill="1" applyBorder="1" applyAlignment="1">
      <alignment horizontal="center" vertical="center"/>
    </xf>
    <xf numFmtId="0" fontId="2" fillId="2" borderId="0" xfId="1" applyFont="1" applyFill="1" applyBorder="1"/>
    <xf numFmtId="49" fontId="2" fillId="0" borderId="2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3" fillId="0" borderId="5" xfId="1" applyNumberFormat="1" applyFont="1" applyFill="1" applyBorder="1" applyAlignment="1">
      <alignment horizontal="center" vertical="center"/>
    </xf>
    <xf numFmtId="43" fontId="3" fillId="0" borderId="5" xfId="2" applyFont="1" applyFill="1" applyBorder="1" applyAlignment="1">
      <alignment horizontal="center" vertical="center"/>
    </xf>
    <xf numFmtId="43" fontId="3" fillId="0" borderId="4" xfId="2" applyFont="1" applyFill="1" applyBorder="1" applyAlignment="1">
      <alignment horizontal="right" vertical="center"/>
    </xf>
    <xf numFmtId="2" fontId="3" fillId="0" borderId="4" xfId="2" applyNumberFormat="1" applyFont="1" applyFill="1" applyBorder="1" applyAlignment="1">
      <alignment horizontal="right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38101</xdr:colOff>
      <xdr:row>0</xdr:row>
      <xdr:rowOff>0</xdr:rowOff>
    </xdr:from>
    <xdr:to>
      <xdr:col>8</xdr:col>
      <xdr:colOff>597477</xdr:colOff>
      <xdr:row>1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52851" y="0"/>
          <a:ext cx="3454976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269029</xdr:colOff>
      <xdr:row>22</xdr:row>
      <xdr:rowOff>104776</xdr:rowOff>
    </xdr:from>
    <xdr:to>
      <xdr:col>10</xdr:col>
      <xdr:colOff>634965</xdr:colOff>
      <xdr:row>35</xdr:row>
      <xdr:rowOff>174686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5929" y="9239251"/>
          <a:ext cx="6385736" cy="25464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showOutlineSymbols="0" workbookViewId="0">
      <selection activeCell="R9" sqref="R9"/>
    </sheetView>
  </sheetViews>
  <sheetFormatPr baseColWidth="10" defaultColWidth="11.42578125" defaultRowHeight="15"/>
  <cols>
    <col min="1" max="1" width="4.28515625" customWidth="1"/>
    <col min="2" max="2" width="23.7109375" customWidth="1"/>
    <col min="3" max="3" width="6.42578125" customWidth="1"/>
    <col min="4" max="4" width="21.28515625" customWidth="1"/>
    <col min="5" max="5" width="14.7109375" customWidth="1"/>
    <col min="6" max="12" width="9.5703125" customWidth="1"/>
    <col min="13" max="13" width="12.28515625" customWidth="1"/>
    <col min="14" max="14" width="11.42578125" customWidth="1"/>
  </cols>
  <sheetData>
    <row r="1" spans="1:15" ht="109.5" customHeight="1">
      <c r="A1" s="32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32.25" customHeight="1">
      <c r="A2" s="33" t="s">
        <v>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9"/>
    </row>
    <row r="3" spans="1:15" ht="9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9"/>
    </row>
    <row r="4" spans="1:15" ht="19.5" customHeight="1">
      <c r="A4" s="35" t="s">
        <v>8</v>
      </c>
      <c r="B4" s="36" t="s">
        <v>7</v>
      </c>
      <c r="C4" s="36" t="s">
        <v>47</v>
      </c>
      <c r="D4" s="36" t="s">
        <v>6</v>
      </c>
      <c r="E4" s="36" t="s">
        <v>2</v>
      </c>
      <c r="F4" s="36" t="s">
        <v>5</v>
      </c>
      <c r="G4" s="36"/>
      <c r="H4" s="36" t="s">
        <v>0</v>
      </c>
      <c r="I4" s="37" t="s">
        <v>55</v>
      </c>
      <c r="J4" s="37" t="s">
        <v>56</v>
      </c>
      <c r="K4" s="37" t="s">
        <v>57</v>
      </c>
      <c r="L4" s="37" t="s">
        <v>58</v>
      </c>
      <c r="M4" s="30" t="s">
        <v>49</v>
      </c>
      <c r="N4" s="31" t="s">
        <v>50</v>
      </c>
    </row>
    <row r="5" spans="1:15" ht="15.75" customHeight="1">
      <c r="A5" s="35"/>
      <c r="B5" s="36"/>
      <c r="C5" s="36"/>
      <c r="D5" s="36"/>
      <c r="E5" s="36"/>
      <c r="F5" s="7" t="s">
        <v>3</v>
      </c>
      <c r="G5" s="7" t="s">
        <v>4</v>
      </c>
      <c r="H5" s="36"/>
      <c r="I5" s="38"/>
      <c r="J5" s="38"/>
      <c r="K5" s="38"/>
      <c r="L5" s="38"/>
      <c r="M5" s="30"/>
      <c r="N5" s="31"/>
    </row>
    <row r="6" spans="1:15" ht="48.75" customHeight="1">
      <c r="A6" s="8">
        <v>1</v>
      </c>
      <c r="B6" s="11" t="s">
        <v>11</v>
      </c>
      <c r="C6" s="9" t="s">
        <v>46</v>
      </c>
      <c r="D6" s="10" t="s">
        <v>42</v>
      </c>
      <c r="E6" s="10" t="s">
        <v>16</v>
      </c>
      <c r="F6" s="5" t="s">
        <v>30</v>
      </c>
      <c r="G6" s="5" t="s">
        <v>23</v>
      </c>
      <c r="H6" s="25">
        <v>35000</v>
      </c>
      <c r="I6" s="42">
        <v>1004.5</v>
      </c>
      <c r="J6" s="43">
        <v>0</v>
      </c>
      <c r="K6" s="42">
        <v>1064</v>
      </c>
      <c r="L6" s="42">
        <v>25</v>
      </c>
      <c r="M6" s="26">
        <f>I6+J6+K6+L6</f>
        <v>2093.5</v>
      </c>
      <c r="N6" s="26">
        <f>H6-M6</f>
        <v>32906.5</v>
      </c>
    </row>
    <row r="7" spans="1:15" ht="37.5" customHeight="1">
      <c r="A7" s="8">
        <f>A6+1</f>
        <v>2</v>
      </c>
      <c r="B7" s="11" t="s">
        <v>12</v>
      </c>
      <c r="C7" s="12" t="s">
        <v>46</v>
      </c>
      <c r="D7" s="10" t="s">
        <v>42</v>
      </c>
      <c r="E7" s="10" t="s">
        <v>16</v>
      </c>
      <c r="F7" s="5" t="s">
        <v>30</v>
      </c>
      <c r="G7" s="5" t="s">
        <v>23</v>
      </c>
      <c r="H7" s="25">
        <v>35000</v>
      </c>
      <c r="I7" s="42">
        <v>1004.5</v>
      </c>
      <c r="J7" s="43">
        <v>0</v>
      </c>
      <c r="K7" s="42">
        <v>1064</v>
      </c>
      <c r="L7" s="42">
        <v>1215.1199999999999</v>
      </c>
      <c r="M7" s="27">
        <f t="shared" ref="M7:M18" si="0">I7+J7+K7+L7</f>
        <v>3283.62</v>
      </c>
      <c r="N7" s="27">
        <f t="shared" ref="N7:N18" si="1">H7-M7</f>
        <v>31716.38</v>
      </c>
    </row>
    <row r="8" spans="1:15" ht="32.25" customHeight="1">
      <c r="A8" s="8">
        <f t="shared" ref="A8:A18" si="2">A7+1</f>
        <v>3</v>
      </c>
      <c r="B8" s="11" t="s">
        <v>14</v>
      </c>
      <c r="C8" s="9" t="s">
        <v>46</v>
      </c>
      <c r="D8" s="17" t="s">
        <v>9</v>
      </c>
      <c r="E8" s="10" t="s">
        <v>18</v>
      </c>
      <c r="F8" s="5" t="s">
        <v>30</v>
      </c>
      <c r="G8" s="5" t="s">
        <v>23</v>
      </c>
      <c r="H8" s="25">
        <v>30000</v>
      </c>
      <c r="I8" s="42">
        <v>861</v>
      </c>
      <c r="J8" s="43">
        <v>0</v>
      </c>
      <c r="K8" s="42">
        <v>912</v>
      </c>
      <c r="L8" s="42">
        <v>25</v>
      </c>
      <c r="M8" s="27">
        <f t="shared" si="0"/>
        <v>1798</v>
      </c>
      <c r="N8" s="27">
        <f t="shared" si="1"/>
        <v>28202</v>
      </c>
    </row>
    <row r="9" spans="1:15" ht="57.75" customHeight="1">
      <c r="A9" s="8">
        <f t="shared" si="2"/>
        <v>4</v>
      </c>
      <c r="B9" s="18" t="s">
        <v>25</v>
      </c>
      <c r="C9" s="13" t="s">
        <v>46</v>
      </c>
      <c r="D9" s="10" t="s">
        <v>27</v>
      </c>
      <c r="E9" s="19" t="s">
        <v>26</v>
      </c>
      <c r="F9" s="5" t="s">
        <v>28</v>
      </c>
      <c r="G9" s="5" t="s">
        <v>29</v>
      </c>
      <c r="H9" s="25">
        <v>55000</v>
      </c>
      <c r="I9" s="42">
        <v>1578.5</v>
      </c>
      <c r="J9" s="42">
        <v>2559.6799999999998</v>
      </c>
      <c r="K9" s="42">
        <v>1672</v>
      </c>
      <c r="L9" s="42">
        <v>25</v>
      </c>
      <c r="M9" s="27">
        <f t="shared" si="0"/>
        <v>5835.18</v>
      </c>
      <c r="N9" s="27">
        <f t="shared" si="1"/>
        <v>49164.82</v>
      </c>
    </row>
    <row r="10" spans="1:15" ht="37.5" customHeight="1">
      <c r="A10" s="8">
        <f t="shared" si="2"/>
        <v>5</v>
      </c>
      <c r="B10" s="11" t="s">
        <v>13</v>
      </c>
      <c r="C10" s="9" t="s">
        <v>48</v>
      </c>
      <c r="D10" s="10" t="s">
        <v>21</v>
      </c>
      <c r="E10" s="10" t="s">
        <v>17</v>
      </c>
      <c r="F10" s="5" t="s">
        <v>22</v>
      </c>
      <c r="G10" s="5" t="s">
        <v>23</v>
      </c>
      <c r="H10" s="25">
        <v>25000</v>
      </c>
      <c r="I10" s="42">
        <v>717.5</v>
      </c>
      <c r="J10" s="43">
        <v>0</v>
      </c>
      <c r="K10" s="42">
        <v>760</v>
      </c>
      <c r="L10" s="42">
        <v>25</v>
      </c>
      <c r="M10" s="27">
        <f t="shared" si="0"/>
        <v>1502.5</v>
      </c>
      <c r="N10" s="27">
        <f t="shared" si="1"/>
        <v>23497.5</v>
      </c>
    </row>
    <row r="11" spans="1:15" ht="21.75" customHeight="1">
      <c r="A11" s="8">
        <f t="shared" si="2"/>
        <v>6</v>
      </c>
      <c r="B11" s="11" t="s">
        <v>31</v>
      </c>
      <c r="C11" s="9" t="s">
        <v>48</v>
      </c>
      <c r="D11" s="10" t="s">
        <v>9</v>
      </c>
      <c r="E11" s="10" t="s">
        <v>32</v>
      </c>
      <c r="F11" s="5" t="s">
        <v>33</v>
      </c>
      <c r="G11" s="5" t="s">
        <v>34</v>
      </c>
      <c r="H11" s="25">
        <v>40000</v>
      </c>
      <c r="I11" s="42">
        <v>1148</v>
      </c>
      <c r="J11" s="42">
        <v>442.65</v>
      </c>
      <c r="K11" s="42">
        <v>1216</v>
      </c>
      <c r="L11" s="42">
        <v>25</v>
      </c>
      <c r="M11" s="27">
        <f t="shared" si="0"/>
        <v>2831.65</v>
      </c>
      <c r="N11" s="27">
        <f t="shared" si="1"/>
        <v>37168.35</v>
      </c>
    </row>
    <row r="12" spans="1:15" ht="22.5">
      <c r="A12" s="8">
        <f t="shared" si="2"/>
        <v>7</v>
      </c>
      <c r="B12" s="11" t="s">
        <v>35</v>
      </c>
      <c r="C12" s="9" t="s">
        <v>46</v>
      </c>
      <c r="D12" s="10" t="s">
        <v>9</v>
      </c>
      <c r="E12" s="10" t="s">
        <v>36</v>
      </c>
      <c r="F12" s="5" t="s">
        <v>33</v>
      </c>
      <c r="G12" s="5" t="s">
        <v>34</v>
      </c>
      <c r="H12" s="25">
        <v>35000</v>
      </c>
      <c r="I12" s="42">
        <v>1004.5</v>
      </c>
      <c r="J12" s="43">
        <v>0</v>
      </c>
      <c r="K12" s="42">
        <v>1064</v>
      </c>
      <c r="L12" s="42">
        <v>25</v>
      </c>
      <c r="M12" s="27">
        <f t="shared" si="0"/>
        <v>2093.5</v>
      </c>
      <c r="N12" s="27">
        <f t="shared" si="1"/>
        <v>32906.5</v>
      </c>
    </row>
    <row r="13" spans="1:15" ht="22.5">
      <c r="A13" s="8">
        <f t="shared" si="2"/>
        <v>8</v>
      </c>
      <c r="B13" s="11" t="s">
        <v>37</v>
      </c>
      <c r="C13" s="9" t="s">
        <v>48</v>
      </c>
      <c r="D13" s="10" t="s">
        <v>9</v>
      </c>
      <c r="E13" s="10" t="s">
        <v>38</v>
      </c>
      <c r="F13" s="5" t="s">
        <v>33</v>
      </c>
      <c r="G13" s="5" t="s">
        <v>34</v>
      </c>
      <c r="H13" s="25">
        <v>60000</v>
      </c>
      <c r="I13" s="42">
        <v>1722</v>
      </c>
      <c r="J13" s="42">
        <v>3486.68</v>
      </c>
      <c r="K13" s="42">
        <v>1824</v>
      </c>
      <c r="L13" s="42">
        <v>25</v>
      </c>
      <c r="M13" s="27">
        <f t="shared" si="0"/>
        <v>7057.68</v>
      </c>
      <c r="N13" s="27">
        <f t="shared" si="1"/>
        <v>52942.32</v>
      </c>
    </row>
    <row r="14" spans="1:15" ht="22.5">
      <c r="A14" s="8">
        <f t="shared" si="2"/>
        <v>9</v>
      </c>
      <c r="B14" s="11" t="s">
        <v>39</v>
      </c>
      <c r="C14" s="9" t="s">
        <v>46</v>
      </c>
      <c r="D14" s="10" t="s">
        <v>9</v>
      </c>
      <c r="E14" s="10" t="s">
        <v>40</v>
      </c>
      <c r="F14" s="5" t="s">
        <v>33</v>
      </c>
      <c r="G14" s="5" t="s">
        <v>34</v>
      </c>
      <c r="H14" s="25">
        <v>25000</v>
      </c>
      <c r="I14" s="42">
        <v>717.5</v>
      </c>
      <c r="J14" s="43">
        <v>0</v>
      </c>
      <c r="K14" s="42">
        <v>760</v>
      </c>
      <c r="L14" s="42">
        <v>25</v>
      </c>
      <c r="M14" s="27">
        <f t="shared" si="0"/>
        <v>1502.5</v>
      </c>
      <c r="N14" s="27">
        <f t="shared" si="1"/>
        <v>23497.5</v>
      </c>
    </row>
    <row r="15" spans="1:15" ht="22.5">
      <c r="A15" s="8">
        <f t="shared" si="2"/>
        <v>10</v>
      </c>
      <c r="B15" s="11" t="s">
        <v>15</v>
      </c>
      <c r="C15" s="12" t="s">
        <v>46</v>
      </c>
      <c r="D15" s="17" t="s">
        <v>20</v>
      </c>
      <c r="E15" s="10" t="s">
        <v>19</v>
      </c>
      <c r="F15" s="5" t="s">
        <v>22</v>
      </c>
      <c r="G15" s="5" t="s">
        <v>23</v>
      </c>
      <c r="H15" s="25">
        <v>70000</v>
      </c>
      <c r="I15" s="42">
        <v>2009</v>
      </c>
      <c r="J15" s="42">
        <v>5368.48</v>
      </c>
      <c r="K15" s="42">
        <v>2128</v>
      </c>
      <c r="L15" s="42">
        <v>25</v>
      </c>
      <c r="M15" s="27">
        <f t="shared" si="0"/>
        <v>9530.48</v>
      </c>
      <c r="N15" s="27">
        <f t="shared" si="1"/>
        <v>60469.52</v>
      </c>
    </row>
    <row r="16" spans="1:15" ht="50.25" customHeight="1">
      <c r="A16" s="8">
        <f t="shared" si="2"/>
        <v>11</v>
      </c>
      <c r="B16" s="11" t="s">
        <v>43</v>
      </c>
      <c r="C16" s="12" t="s">
        <v>48</v>
      </c>
      <c r="D16" s="10" t="s">
        <v>45</v>
      </c>
      <c r="E16" s="10" t="s">
        <v>44</v>
      </c>
      <c r="F16" s="5" t="s">
        <v>33</v>
      </c>
      <c r="G16" s="5" t="s">
        <v>34</v>
      </c>
      <c r="H16" s="25">
        <v>35000</v>
      </c>
      <c r="I16" s="42">
        <v>1004.5</v>
      </c>
      <c r="J16" s="43">
        <v>0</v>
      </c>
      <c r="K16" s="42">
        <v>1064</v>
      </c>
      <c r="L16" s="42">
        <v>25</v>
      </c>
      <c r="M16" s="28">
        <f t="shared" si="0"/>
        <v>2093.5</v>
      </c>
      <c r="N16" s="27">
        <f t="shared" si="1"/>
        <v>32906.5</v>
      </c>
    </row>
    <row r="17" spans="1:17" ht="36.75" customHeight="1">
      <c r="A17" s="8">
        <f t="shared" si="2"/>
        <v>12</v>
      </c>
      <c r="B17" s="11" t="s">
        <v>51</v>
      </c>
      <c r="C17" s="12" t="s">
        <v>46</v>
      </c>
      <c r="D17" s="10" t="s">
        <v>42</v>
      </c>
      <c r="E17" s="10" t="s">
        <v>16</v>
      </c>
      <c r="F17" s="5" t="s">
        <v>52</v>
      </c>
      <c r="G17" s="5" t="s">
        <v>53</v>
      </c>
      <c r="H17" s="25">
        <v>35000</v>
      </c>
      <c r="I17" s="42">
        <v>1004.5</v>
      </c>
      <c r="J17" s="43">
        <v>0</v>
      </c>
      <c r="K17" s="42">
        <v>1064</v>
      </c>
      <c r="L17" s="42">
        <v>25</v>
      </c>
      <c r="M17" s="26">
        <f t="shared" si="0"/>
        <v>2093.5</v>
      </c>
      <c r="N17" s="26">
        <f t="shared" si="1"/>
        <v>32906.5</v>
      </c>
    </row>
    <row r="18" spans="1:17" ht="39" customHeight="1">
      <c r="A18" s="8">
        <f t="shared" si="2"/>
        <v>13</v>
      </c>
      <c r="B18" s="11" t="s">
        <v>41</v>
      </c>
      <c r="C18" s="12" t="s">
        <v>46</v>
      </c>
      <c r="D18" s="10" t="s">
        <v>42</v>
      </c>
      <c r="E18" s="10" t="s">
        <v>18</v>
      </c>
      <c r="F18" s="5" t="s">
        <v>33</v>
      </c>
      <c r="G18" s="5" t="s">
        <v>34</v>
      </c>
      <c r="H18" s="25">
        <v>30000</v>
      </c>
      <c r="I18" s="42">
        <v>861</v>
      </c>
      <c r="J18" s="43">
        <v>0</v>
      </c>
      <c r="K18" s="42">
        <v>912</v>
      </c>
      <c r="L18" s="42">
        <v>25</v>
      </c>
      <c r="M18" s="27">
        <f t="shared" si="0"/>
        <v>1798</v>
      </c>
      <c r="N18" s="27">
        <f t="shared" si="1"/>
        <v>28202</v>
      </c>
    </row>
    <row r="19" spans="1:17">
      <c r="A19" s="20"/>
      <c r="B19" s="14" t="s">
        <v>1</v>
      </c>
      <c r="C19" s="14"/>
      <c r="D19" s="14">
        <f>COUNTA(D6:D18)</f>
        <v>13</v>
      </c>
      <c r="E19" s="14"/>
      <c r="F19" s="14"/>
      <c r="G19" s="14"/>
      <c r="H19" s="15">
        <f>SUM(H6:H18)</f>
        <v>510000</v>
      </c>
      <c r="I19" s="40">
        <f>SUM(I6:I18)</f>
        <v>14637</v>
      </c>
      <c r="J19" s="41">
        <f>SUM(J6:J18)</f>
        <v>11857.49</v>
      </c>
      <c r="K19" s="41">
        <f>SUM(K6:K18)</f>
        <v>15504</v>
      </c>
      <c r="L19" s="41">
        <f>SUM(L6:L18)</f>
        <v>1515.12</v>
      </c>
      <c r="M19" s="28">
        <f>SUM(M6:M18)</f>
        <v>43513.61</v>
      </c>
      <c r="N19" s="29">
        <f>SUM(N6:N18)</f>
        <v>466486.39</v>
      </c>
      <c r="O19" s="2"/>
      <c r="P19" s="3"/>
      <c r="Q19" s="4"/>
    </row>
    <row r="20" spans="1:17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2"/>
      <c r="N20" s="21"/>
    </row>
    <row r="21" spans="1:17">
      <c r="A21" s="21"/>
      <c r="B21" s="16" t="s">
        <v>1</v>
      </c>
      <c r="C21" s="16"/>
      <c r="D21" s="16">
        <f>D19</f>
        <v>13</v>
      </c>
      <c r="E21" s="16" t="s">
        <v>10</v>
      </c>
      <c r="F21" s="23">
        <f>H19</f>
        <v>510000</v>
      </c>
      <c r="G21" s="21"/>
      <c r="H21" s="21"/>
      <c r="I21" s="21"/>
      <c r="J21" s="21"/>
      <c r="K21" s="21"/>
      <c r="L21" s="21"/>
      <c r="M21" s="21"/>
      <c r="N21" s="21"/>
      <c r="P21" s="6"/>
    </row>
    <row r="22" spans="1:17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4"/>
      <c r="O22" s="2"/>
      <c r="P22" s="3"/>
      <c r="Q22" s="4"/>
    </row>
    <row r="25" spans="1:17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7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31" spans="1:17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7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mergeCells count="15">
    <mergeCell ref="A1:O1"/>
    <mergeCell ref="M4:M5"/>
    <mergeCell ref="N4:N5"/>
    <mergeCell ref="A2:N3"/>
    <mergeCell ref="A4:A5"/>
    <mergeCell ref="F4:G4"/>
    <mergeCell ref="B4:B5"/>
    <mergeCell ref="E4:E5"/>
    <mergeCell ref="H4:H5"/>
    <mergeCell ref="D4:D5"/>
    <mergeCell ref="C4:C5"/>
    <mergeCell ref="I4:I5"/>
    <mergeCell ref="J4:J5"/>
    <mergeCell ref="K4:K5"/>
    <mergeCell ref="L4:L5"/>
  </mergeCells>
  <pageMargins left="0.45" right="0.32" top="0.54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2021-10-07T16:58:21Z</cp:lastPrinted>
  <dcterms:created xsi:type="dcterms:W3CDTF">2016-03-03T19:51:24Z</dcterms:created>
  <dcterms:modified xsi:type="dcterms:W3CDTF">2021-10-07T17:12:51Z</dcterms:modified>
</cp:coreProperties>
</file>